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agot_l\Documents\SAGOT\projet en cours\innovin\outil\2021\"/>
    </mc:Choice>
  </mc:AlternateContent>
  <bookViews>
    <workbookView xWindow="0" yWindow="0" windowWidth="19200" windowHeight="6060"/>
  </bookViews>
  <sheets>
    <sheet name="démarrer" sheetId="2" r:id="rId1"/>
    <sheet name="Calcul" sheetId="1" r:id="rId2"/>
  </sheets>
  <definedNames>
    <definedName name="_xlnm.Print_Area" localSheetId="1">Calcul!$A$1:$U$71</definedName>
  </definedNames>
  <calcPr calcId="152511"/>
</workbook>
</file>

<file path=xl/calcChain.xml><?xml version="1.0" encoding="utf-8"?>
<calcChain xmlns="http://schemas.openxmlformats.org/spreadsheetml/2006/main">
  <c r="K28" i="1" l="1"/>
  <c r="E28" i="1"/>
  <c r="F28" i="1" s="1"/>
  <c r="H28" i="1" s="1"/>
  <c r="I28" i="1" s="1"/>
  <c r="E54" i="1"/>
  <c r="F54" i="1" s="1"/>
  <c r="H54" i="1" s="1"/>
  <c r="I54" i="1" s="1"/>
  <c r="E52" i="1"/>
  <c r="F52" i="1" s="1"/>
  <c r="H52" i="1" s="1"/>
  <c r="I52" i="1" s="1"/>
  <c r="E50" i="1"/>
  <c r="F50" i="1" s="1"/>
  <c r="H50" i="1" s="1"/>
  <c r="I50" i="1" s="1"/>
  <c r="E48" i="1"/>
  <c r="F48" i="1" s="1"/>
  <c r="H48" i="1" s="1"/>
  <c r="I48" i="1" s="1"/>
  <c r="E46" i="1"/>
  <c r="F46" i="1" s="1"/>
  <c r="H46" i="1" s="1"/>
  <c r="I46" i="1" s="1"/>
  <c r="E44" i="1"/>
  <c r="F44" i="1" s="1"/>
  <c r="H44" i="1" s="1"/>
  <c r="I44" i="1" s="1"/>
  <c r="E42" i="1"/>
  <c r="F42" i="1" s="1"/>
  <c r="H42" i="1" s="1"/>
  <c r="I42" i="1" s="1"/>
  <c r="E40" i="1"/>
  <c r="F40" i="1" s="1"/>
  <c r="H40" i="1" s="1"/>
  <c r="I40" i="1" s="1"/>
  <c r="E38" i="1"/>
  <c r="F38" i="1" s="1"/>
  <c r="H38" i="1" s="1"/>
  <c r="I38" i="1" s="1"/>
  <c r="E36" i="1"/>
  <c r="F36" i="1" s="1"/>
  <c r="H36" i="1" s="1"/>
  <c r="I36" i="1" s="1"/>
  <c r="E34" i="1"/>
  <c r="F34" i="1" s="1"/>
  <c r="H34" i="1" s="1"/>
  <c r="I34" i="1" s="1"/>
  <c r="E32" i="1"/>
  <c r="F32" i="1" s="1"/>
  <c r="H32" i="1" s="1"/>
  <c r="I32" i="1" s="1"/>
  <c r="E30" i="1"/>
  <c r="F30" i="1" s="1"/>
  <c r="H30" i="1" s="1"/>
  <c r="I30" i="1" s="1"/>
  <c r="E26" i="1"/>
  <c r="F26" i="1" s="1"/>
  <c r="H26" i="1" s="1"/>
  <c r="I26" i="1" s="1"/>
  <c r="E24" i="1"/>
  <c r="E22" i="1"/>
  <c r="F22" i="1" s="1"/>
  <c r="H22" i="1" s="1"/>
  <c r="I22" i="1" s="1"/>
  <c r="E20" i="1"/>
  <c r="F20" i="1" s="1"/>
  <c r="H20" i="1" s="1"/>
  <c r="I20" i="1" s="1"/>
  <c r="E18" i="1"/>
  <c r="F18" i="1" s="1"/>
  <c r="H18" i="1" s="1"/>
  <c r="I18" i="1" s="1"/>
  <c r="E16" i="1"/>
  <c r="F16" i="1" s="1"/>
  <c r="H16" i="1" s="1"/>
  <c r="I16" i="1" s="1"/>
  <c r="E14" i="1"/>
  <c r="F14" i="1" s="1"/>
  <c r="H14" i="1" s="1"/>
  <c r="I14" i="1" s="1"/>
  <c r="E12" i="1"/>
  <c r="F12" i="1" s="1"/>
  <c r="H12" i="1" s="1"/>
  <c r="I12" i="1" s="1"/>
  <c r="E10" i="1"/>
  <c r="E8" i="1"/>
  <c r="F8" i="1" s="1"/>
  <c r="H8" i="1" s="1"/>
  <c r="I8" i="1" s="1"/>
  <c r="E6" i="1"/>
  <c r="F6" i="1" s="1"/>
  <c r="H6" i="1" s="1"/>
  <c r="I6" i="1" s="1"/>
  <c r="E4" i="1"/>
  <c r="F4" i="1" s="1"/>
  <c r="H4" i="1" s="1"/>
  <c r="I4" i="1" s="1"/>
  <c r="K50" i="1"/>
  <c r="K52" i="1"/>
  <c r="K24" i="1"/>
  <c r="F24" i="1"/>
  <c r="H24" i="1" s="1"/>
  <c r="I24" i="1" s="1"/>
  <c r="I60" i="1"/>
  <c r="K54" i="1"/>
  <c r="K34" i="1"/>
  <c r="K44" i="1"/>
  <c r="K36" i="1"/>
  <c r="K48" i="1"/>
  <c r="K10" i="1"/>
  <c r="K26" i="1"/>
  <c r="K22" i="1"/>
  <c r="K14" i="1"/>
  <c r="K6" i="1"/>
  <c r="K8" i="1"/>
  <c r="K12" i="1"/>
  <c r="K16" i="1"/>
  <c r="K18" i="1"/>
  <c r="K20" i="1"/>
  <c r="K30" i="1"/>
  <c r="K32" i="1"/>
  <c r="K38" i="1"/>
  <c r="K40" i="1"/>
  <c r="K42" i="1"/>
  <c r="K46" i="1"/>
  <c r="K4" i="1"/>
  <c r="F10" i="1"/>
  <c r="H10" i="1" s="1"/>
  <c r="I10" i="1" s="1"/>
  <c r="I64" i="1" l="1"/>
  <c r="J58" i="1"/>
  <c r="C56" i="1"/>
  <c r="I62" i="1"/>
  <c r="K56" i="1" l="1"/>
</calcChain>
</file>

<file path=xl/sharedStrings.xml><?xml version="1.0" encoding="utf-8"?>
<sst xmlns="http://schemas.openxmlformats.org/spreadsheetml/2006/main" count="48" uniqueCount="48">
  <si>
    <t>Brome cathartique</t>
  </si>
  <si>
    <t>Brome sitchensis</t>
  </si>
  <si>
    <t>Dactyle</t>
  </si>
  <si>
    <t>Fétuque élevée</t>
  </si>
  <si>
    <t>Festulolium</t>
  </si>
  <si>
    <t>Luzerne</t>
  </si>
  <si>
    <t>Trèfle violet</t>
  </si>
  <si>
    <t>Trèfle blanc</t>
  </si>
  <si>
    <t>Trèfle hybride</t>
  </si>
  <si>
    <t>Lotier corniculé</t>
  </si>
  <si>
    <t>Trèfle incarnat</t>
  </si>
  <si>
    <t>Trèfle d’Alexandrie</t>
  </si>
  <si>
    <t>Graines / g</t>
  </si>
  <si>
    <t>Graines / kg</t>
  </si>
  <si>
    <t>Graines / ha</t>
  </si>
  <si>
    <t>Graines / m²</t>
  </si>
  <si>
    <t>plants / m²</t>
  </si>
  <si>
    <t>kg</t>
  </si>
  <si>
    <t>TOTAL Dose / Ha:</t>
  </si>
  <si>
    <t>TOTAL Peuplements (85% de germination):</t>
  </si>
  <si>
    <t>Doses (kg)</t>
  </si>
  <si>
    <t>Coût du mélange prairial à l'hectare:</t>
  </si>
  <si>
    <t>Prix HT / ha</t>
  </si>
  <si>
    <t>Colza fourrager</t>
  </si>
  <si>
    <t>/ ha</t>
  </si>
  <si>
    <t>Sainfoin (en cosses)</t>
  </si>
  <si>
    <t>Plantain</t>
  </si>
  <si>
    <t>Graminées:</t>
  </si>
  <si>
    <t>Légumineuses:</t>
  </si>
  <si>
    <t>Autres:</t>
  </si>
  <si>
    <t>Chicorée</t>
  </si>
  <si>
    <t>PMG</t>
  </si>
  <si>
    <t>Fléole des prés</t>
  </si>
  <si>
    <t>Fétuque des prés</t>
  </si>
  <si>
    <t>GRAMINEES</t>
  </si>
  <si>
    <t>LEGUMINEUSES</t>
  </si>
  <si>
    <t>AUTRES</t>
  </si>
  <si>
    <r>
      <t xml:space="preserve">En premier lieu renseigner les doses souhaitées par espèce </t>
    </r>
    <r>
      <rPr>
        <b/>
        <sz val="14"/>
        <color rgb="FFFF0000"/>
        <rFont val="Calibri"/>
        <family val="2"/>
        <scheme val="minor"/>
      </rPr>
      <t xml:space="preserve">(cases jaunes)
</t>
    </r>
    <r>
      <rPr>
        <b/>
        <sz val="14"/>
        <rFont val="Calibri"/>
        <family val="2"/>
        <scheme val="minor"/>
      </rPr>
      <t xml:space="preserve">Si une case (chicorée, colza) devient rouge c'est que la dose est </t>
    </r>
    <r>
      <rPr>
        <b/>
        <sz val="14"/>
        <color rgb="FFFF0000"/>
        <rFont val="Calibri"/>
        <family val="2"/>
        <scheme val="minor"/>
      </rPr>
      <t>trop forte</t>
    </r>
    <r>
      <rPr>
        <b/>
        <sz val="14"/>
        <rFont val="Calibri"/>
        <family val="2"/>
        <scheme val="minor"/>
      </rPr>
      <t xml:space="preserve"> pour l'espèce qui risque d'étouffer les autres.</t>
    </r>
    <r>
      <rPr>
        <b/>
        <sz val="14"/>
        <color theme="1"/>
        <rFont val="Calibri"/>
        <family val="2"/>
        <scheme val="minor"/>
      </rPr>
      <t xml:space="preserve">
Ensuite vérifier que la proportion de légumineuses soit comprise entre</t>
    </r>
    <r>
      <rPr>
        <b/>
        <sz val="14"/>
        <color rgb="FFFF0000"/>
        <rFont val="Calibri"/>
        <family val="2"/>
        <scheme val="minor"/>
      </rPr>
      <t xml:space="preserve"> 30 et 50%</t>
    </r>
    <r>
      <rPr>
        <b/>
        <sz val="14"/>
        <color theme="1"/>
        <rFont val="Calibri"/>
        <family val="2"/>
        <scheme val="minor"/>
      </rPr>
      <t xml:space="preserve"> (la case devient rouge si la proportion n'est pas respectée.)
Enfin vérifier en bas du tableau que le total ne dépasse pas les </t>
    </r>
    <r>
      <rPr>
        <b/>
        <sz val="14"/>
        <color rgb="FFFF0000"/>
        <rFont val="Calibri"/>
        <family val="2"/>
        <scheme val="minor"/>
      </rPr>
      <t>30 kg</t>
    </r>
    <r>
      <rPr>
        <b/>
        <sz val="14"/>
        <color theme="1"/>
        <rFont val="Calibri"/>
        <family val="2"/>
        <scheme val="minor"/>
      </rPr>
      <t xml:space="preserve"> (sauf sainfoin) et surtout que le nombres de plants potentiels soit compris entre </t>
    </r>
    <r>
      <rPr>
        <b/>
        <sz val="14"/>
        <color rgb="FFFF0000"/>
        <rFont val="Calibri"/>
        <family val="2"/>
        <scheme val="minor"/>
      </rPr>
      <t>1800 et 2000</t>
    </r>
    <r>
      <rPr>
        <b/>
        <sz val="14"/>
        <color theme="1"/>
        <rFont val="Calibri"/>
        <family val="2"/>
        <scheme val="minor"/>
      </rPr>
      <t xml:space="preserve"> au m². (la case devient rouge si la proportion n'est pas respectée.)
</t>
    </r>
  </si>
  <si>
    <r>
      <t>Prix / kg</t>
    </r>
    <r>
      <rPr>
        <b/>
        <sz val="11"/>
        <color rgb="FFFF0000"/>
        <rFont val="Calibri"/>
        <family val="2"/>
        <scheme val="minor"/>
      </rPr>
      <t>*</t>
    </r>
  </si>
  <si>
    <t>RGH 4n</t>
  </si>
  <si>
    <t>RGH 2n</t>
  </si>
  <si>
    <t>RGI 4n non altern.</t>
  </si>
  <si>
    <t>RGI 4n altern.</t>
  </si>
  <si>
    <t>RGI 2n altern.</t>
  </si>
  <si>
    <t>RGI 2n non altern.</t>
  </si>
  <si>
    <t>RGA 4n</t>
  </si>
  <si>
    <t>RGA 2n</t>
  </si>
  <si>
    <r>
      <rPr>
        <b/>
        <sz val="12"/>
        <color rgb="FFFF0000"/>
        <rFont val="Calibri"/>
        <family val="2"/>
        <scheme val="minor"/>
      </rPr>
      <t>*</t>
    </r>
    <r>
      <rPr>
        <b/>
        <sz val="12"/>
        <color theme="1"/>
        <rFont val="Calibri"/>
        <family val="2"/>
        <scheme val="minor"/>
      </rPr>
      <t xml:space="preserve"> prix indicatifs. Contactez votre fournisseur pour plus de précision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</si>
</sst>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\ &quot;€&quot;"/>
    <numFmt numFmtId="165" formatCode="#,##0\ &quot;€&quot;"/>
    <numFmt numFmtId="166" formatCode="0.0%"/>
  </numFmts>
  <fonts count="1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name val="Calibri"/>
      <family val="2"/>
      <scheme val="minor"/>
    </font>
    <font>
      <sz val="11"/>
      <color rgb="FFFF0000"/>
      <name val="Calibri"/>
      <family val="2"/>
      <scheme val="minor"/>
    </font>
    <font>
      <u/>
      <sz val="11"/>
      <color theme="10"/>
      <name val="Calibri"/>
      <family val="2"/>
    </font>
    <font>
      <b/>
      <u/>
      <sz val="14"/>
      <color theme="10"/>
      <name val="Calibri"/>
      <family val="2"/>
    </font>
    <font>
      <b/>
      <sz val="11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u/>
      <sz val="12"/>
      <color theme="10"/>
      <name val="Calibri"/>
      <family val="2"/>
    </font>
    <font>
      <sz val="2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0" fontId="12" fillId="0" borderId="0" applyNumberFormat="0" applyFill="0" applyBorder="0" applyAlignment="0" applyProtection="0">
      <alignment vertical="top"/>
      <protection locked="0"/>
    </xf>
  </cellStyleXfs>
  <cellXfs count="80">
    <xf numFmtId="0" fontId="0" fillId="0" borderId="0" xfId="0"/>
    <xf numFmtId="0" fontId="0" fillId="0" borderId="0" xfId="0" applyAlignment="1">
      <alignment vertical="center"/>
    </xf>
    <xf numFmtId="0" fontId="0" fillId="0" borderId="1" xfId="0" applyBorder="1" applyAlignment="1">
      <alignment vertical="center"/>
    </xf>
    <xf numFmtId="0" fontId="0" fillId="0" borderId="1" xfId="0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0" fillId="2" borderId="0" xfId="0" applyFill="1" applyAlignment="1">
      <alignment vertical="center"/>
    </xf>
    <xf numFmtId="0" fontId="0" fillId="2" borderId="0" xfId="0" applyFill="1" applyBorder="1" applyAlignment="1">
      <alignment vertical="center"/>
    </xf>
    <xf numFmtId="0" fontId="0" fillId="2" borderId="2" xfId="0" applyFill="1" applyBorder="1" applyAlignment="1">
      <alignment vertical="center"/>
    </xf>
    <xf numFmtId="0" fontId="0" fillId="2" borderId="2" xfId="0" applyFill="1" applyBorder="1" applyAlignment="1">
      <alignment horizontal="center" vertical="center"/>
    </xf>
    <xf numFmtId="1" fontId="0" fillId="2" borderId="2" xfId="0" applyNumberFormat="1" applyFill="1" applyBorder="1" applyAlignment="1">
      <alignment horizontal="center" vertical="center"/>
    </xf>
    <xf numFmtId="0" fontId="3" fillId="2" borderId="0" xfId="0" applyFont="1" applyFill="1" applyAlignment="1">
      <alignment horizontal="right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1" fillId="2" borderId="2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vertical="center"/>
    </xf>
    <xf numFmtId="1" fontId="2" fillId="0" borderId="3" xfId="0" applyNumberFormat="1" applyFont="1" applyBorder="1" applyAlignment="1">
      <alignment horizontal="right" vertical="center"/>
    </xf>
    <xf numFmtId="0" fontId="2" fillId="0" borderId="3" xfId="0" applyFont="1" applyBorder="1" applyAlignment="1">
      <alignment horizontal="right" vertical="center"/>
    </xf>
    <xf numFmtId="0" fontId="2" fillId="2" borderId="0" xfId="0" applyFont="1" applyFill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0" fillId="2" borderId="0" xfId="0" applyFill="1" applyAlignment="1">
      <alignment horizontal="center" vertical="center"/>
    </xf>
    <xf numFmtId="164" fontId="0" fillId="2" borderId="0" xfId="0" applyNumberFormat="1" applyFill="1" applyBorder="1" applyAlignment="1">
      <alignment horizontal="center" vertical="center"/>
    </xf>
    <xf numFmtId="164" fontId="0" fillId="0" borderId="1" xfId="0" applyNumberFormat="1" applyFill="1" applyBorder="1" applyAlignment="1">
      <alignment horizontal="center" vertical="center"/>
    </xf>
    <xf numFmtId="164" fontId="0" fillId="2" borderId="1" xfId="0" applyNumberFormat="1" applyFill="1" applyBorder="1" applyAlignment="1">
      <alignment horizontal="center" vertical="center"/>
    </xf>
    <xf numFmtId="165" fontId="2" fillId="0" borderId="3" xfId="0" applyNumberFormat="1" applyFont="1" applyBorder="1" applyAlignment="1">
      <alignment horizontal="right" vertical="center" wrapText="1"/>
    </xf>
    <xf numFmtId="0" fontId="0" fillId="0" borderId="1" xfId="0" applyBorder="1" applyAlignment="1">
      <alignment vertical="center" wrapText="1"/>
    </xf>
    <xf numFmtId="0" fontId="0" fillId="2" borderId="0" xfId="0" applyFill="1" applyAlignment="1">
      <alignment vertical="center" wrapText="1"/>
    </xf>
    <xf numFmtId="0" fontId="0" fillId="0" borderId="1" xfId="0" applyFill="1" applyBorder="1" applyAlignment="1">
      <alignment vertical="center"/>
    </xf>
    <xf numFmtId="1" fontId="0" fillId="0" borderId="1" xfId="0" applyNumberFormat="1" applyFill="1" applyBorder="1" applyAlignment="1">
      <alignment horizontal="center" vertical="center"/>
    </xf>
    <xf numFmtId="0" fontId="0" fillId="2" borderId="7" xfId="0" applyFill="1" applyBorder="1" applyAlignment="1">
      <alignment vertical="center"/>
    </xf>
    <xf numFmtId="0" fontId="0" fillId="2" borderId="7" xfId="0" applyFill="1" applyBorder="1" applyAlignment="1">
      <alignment horizontal="center" vertical="center"/>
    </xf>
    <xf numFmtId="164" fontId="0" fillId="2" borderId="8" xfId="0" applyNumberFormat="1" applyFill="1" applyBorder="1" applyAlignment="1">
      <alignment horizontal="center" vertical="center"/>
    </xf>
    <xf numFmtId="0" fontId="0" fillId="2" borderId="5" xfId="0" applyFill="1" applyBorder="1" applyAlignment="1">
      <alignment vertical="center"/>
    </xf>
    <xf numFmtId="0" fontId="0" fillId="2" borderId="5" xfId="0" applyFill="1" applyBorder="1" applyAlignment="1">
      <alignment horizontal="center" vertical="center"/>
    </xf>
    <xf numFmtId="164" fontId="0" fillId="2" borderId="6" xfId="0" applyNumberFormat="1" applyFill="1" applyBorder="1" applyAlignment="1">
      <alignment horizontal="center" vertical="center"/>
    </xf>
    <xf numFmtId="0" fontId="0" fillId="2" borderId="0" xfId="0" applyFill="1" applyBorder="1" applyAlignment="1">
      <alignment horizontal="center" vertical="center"/>
    </xf>
    <xf numFmtId="0" fontId="7" fillId="0" borderId="3" xfId="0" applyFont="1" applyFill="1" applyBorder="1" applyAlignment="1">
      <alignment horizontal="right" vertical="center"/>
    </xf>
    <xf numFmtId="166" fontId="7" fillId="0" borderId="4" xfId="1" applyNumberFormat="1" applyFont="1" applyFill="1" applyBorder="1" applyAlignment="1">
      <alignment horizontal="left" vertical="center"/>
    </xf>
    <xf numFmtId="0" fontId="0" fillId="0" borderId="1" xfId="0" applyFill="1" applyBorder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1" fontId="0" fillId="2" borderId="5" xfId="0" applyNumberFormat="1" applyFill="1" applyBorder="1" applyAlignment="1">
      <alignment horizontal="center" vertical="center"/>
    </xf>
    <xf numFmtId="1" fontId="0" fillId="2" borderId="7" xfId="0" applyNumberFormat="1" applyFill="1" applyBorder="1" applyAlignment="1">
      <alignment horizontal="center" vertical="center"/>
    </xf>
    <xf numFmtId="1" fontId="0" fillId="2" borderId="0" xfId="0" applyNumberFormat="1" applyFill="1" applyBorder="1" applyAlignment="1">
      <alignment horizontal="center" vertical="center"/>
    </xf>
    <xf numFmtId="1" fontId="0" fillId="2" borderId="0" xfId="0" applyNumberFormat="1" applyFill="1" applyAlignment="1">
      <alignment vertical="center"/>
    </xf>
    <xf numFmtId="166" fontId="7" fillId="2" borderId="0" xfId="1" applyNumberFormat="1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164" fontId="11" fillId="0" borderId="1" xfId="0" applyNumberFormat="1" applyFont="1" applyBorder="1" applyAlignment="1">
      <alignment horizontal="center" vertical="center"/>
    </xf>
    <xf numFmtId="164" fontId="0" fillId="2" borderId="2" xfId="0" applyNumberFormat="1" applyFill="1" applyBorder="1" applyAlignment="1">
      <alignment horizontal="center" vertical="center"/>
    </xf>
    <xf numFmtId="0" fontId="5" fillId="2" borderId="0" xfId="0" applyFont="1" applyFill="1" applyAlignment="1">
      <alignment vertical="top" wrapText="1"/>
    </xf>
    <xf numFmtId="0" fontId="13" fillId="2" borderId="0" xfId="2" applyFont="1" applyFill="1" applyAlignment="1" applyProtection="1">
      <alignment vertical="top" wrapText="1"/>
    </xf>
    <xf numFmtId="164" fontId="11" fillId="0" borderId="1" xfId="0" applyNumberFormat="1" applyFont="1" applyFill="1" applyBorder="1" applyAlignment="1">
      <alignment horizontal="center" vertical="center"/>
    </xf>
    <xf numFmtId="164" fontId="11" fillId="2" borderId="0" xfId="0" applyNumberFormat="1" applyFont="1" applyFill="1" applyBorder="1" applyAlignment="1">
      <alignment horizontal="center" vertical="center"/>
    </xf>
    <xf numFmtId="0" fontId="17" fillId="0" borderId="0" xfId="0" applyFont="1"/>
    <xf numFmtId="0" fontId="5" fillId="2" borderId="0" xfId="0" applyFont="1" applyFill="1" applyAlignment="1">
      <alignment horizontal="centerContinuous" vertical="top" wrapText="1"/>
    </xf>
    <xf numFmtId="0" fontId="7" fillId="2" borderId="0" xfId="0" applyFont="1" applyFill="1" applyAlignment="1">
      <alignment horizontal="centerContinuous" vertical="top" wrapText="1"/>
    </xf>
    <xf numFmtId="0" fontId="7" fillId="2" borderId="0" xfId="0" applyFont="1" applyFill="1" applyBorder="1" applyAlignment="1">
      <alignment vertical="top"/>
    </xf>
    <xf numFmtId="0" fontId="16" fillId="2" borderId="0" xfId="2" applyFont="1" applyFill="1" applyAlignment="1" applyProtection="1">
      <alignment vertical="top" wrapText="1"/>
    </xf>
    <xf numFmtId="0" fontId="5" fillId="2" borderId="0" xfId="0" applyFont="1" applyFill="1" applyAlignment="1">
      <alignment horizontal="center" vertical="top" wrapText="1"/>
    </xf>
    <xf numFmtId="0" fontId="7" fillId="2" borderId="0" xfId="0" applyFont="1" applyFill="1" applyBorder="1" applyAlignment="1">
      <alignment horizontal="center" vertical="top"/>
    </xf>
    <xf numFmtId="0" fontId="5" fillId="2" borderId="0" xfId="0" applyFont="1" applyFill="1" applyAlignment="1">
      <alignment horizontal="left" vertical="top" wrapText="1"/>
    </xf>
    <xf numFmtId="0" fontId="16" fillId="2" borderId="0" xfId="2" applyFont="1" applyFill="1" applyAlignment="1" applyProtection="1">
      <alignment horizontal="center" vertical="top" wrapText="1"/>
    </xf>
    <xf numFmtId="0" fontId="8" fillId="2" borderId="0" xfId="0" applyFont="1" applyFill="1" applyAlignment="1">
      <alignment horizontal="left" vertical="center" indent="4"/>
    </xf>
    <xf numFmtId="0" fontId="7" fillId="0" borderId="3" xfId="0" applyFont="1" applyFill="1" applyBorder="1" applyAlignment="1">
      <alignment horizontal="right" vertical="center"/>
    </xf>
    <xf numFmtId="0" fontId="7" fillId="0" borderId="2" xfId="0" applyFont="1" applyFill="1" applyBorder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8" fillId="2" borderId="0" xfId="0" applyFont="1" applyFill="1" applyAlignment="1">
      <alignment horizontal="left" vertical="center" indent="8"/>
    </xf>
    <xf numFmtId="0" fontId="5" fillId="0" borderId="3" xfId="0" applyFont="1" applyBorder="1" applyAlignment="1">
      <alignment horizontal="right" vertical="center"/>
    </xf>
    <xf numFmtId="0" fontId="5" fillId="0" borderId="2" xfId="0" applyFont="1" applyBorder="1" applyAlignment="1">
      <alignment horizontal="right" vertical="center"/>
    </xf>
    <xf numFmtId="0" fontId="5" fillId="0" borderId="4" xfId="0" applyFont="1" applyBorder="1" applyAlignment="1">
      <alignment horizontal="right" vertical="center"/>
    </xf>
    <xf numFmtId="0" fontId="6" fillId="0" borderId="3" xfId="0" applyFont="1" applyBorder="1" applyAlignment="1">
      <alignment horizontal="right" vertical="center"/>
    </xf>
    <xf numFmtId="0" fontId="6" fillId="0" borderId="2" xfId="0" applyFont="1" applyBorder="1" applyAlignment="1">
      <alignment horizontal="right" vertical="center"/>
    </xf>
    <xf numFmtId="0" fontId="6" fillId="0" borderId="4" xfId="0" applyFont="1" applyBorder="1" applyAlignment="1">
      <alignment horizontal="right" vertical="center"/>
    </xf>
    <xf numFmtId="0" fontId="2" fillId="0" borderId="2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</cellXfs>
  <cellStyles count="3">
    <cellStyle name="Lien hypertexte" xfId="2" builtinId="8"/>
    <cellStyle name="Normal" xfId="0" builtinId="0"/>
    <cellStyle name="Pourcentage" xfId="1" builtinId="5"/>
  </cellStyles>
  <dxfs count="5"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FF0000"/>
      </font>
      <fill>
        <patternFill>
          <bgColor theme="5" tint="0.59996337778862885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file:////Users/ellipse87/Documents/DOSSIERS%20CLIENTS/CIIRPO/CIIRPO%202020/Essai%20Tableur/logo_CS_ovin.jpg" TargetMode="External"/><Relationship Id="rId3" Type="http://schemas.openxmlformats.org/officeDocument/2006/relationships/image" Target="../media/image2.jpeg"/><Relationship Id="rId7" Type="http://schemas.openxmlformats.org/officeDocument/2006/relationships/image" Target="../media/image4.jpeg"/><Relationship Id="rId2" Type="http://schemas.openxmlformats.org/officeDocument/2006/relationships/image" Target="file:////Users/ellipse87/Documents/DOSSIERS%20CLIENTS/CIIRPO/CIIRPO%202020/Essai%20Tableur/1803_LOG_EAslogan_coul-1014x487.png" TargetMode="External"/><Relationship Id="rId1" Type="http://schemas.openxmlformats.org/officeDocument/2006/relationships/image" Target="../media/image1.png"/><Relationship Id="rId6" Type="http://schemas.openxmlformats.org/officeDocument/2006/relationships/image" Target="file:////Users/ellipse87/Documents/DOSSIERS%20CLIENTS/CIIRPO/CIIRPO%202020/Essai%20Tableur/Logo%20CFPPA-2.jpg" TargetMode="External"/><Relationship Id="rId5" Type="http://schemas.openxmlformats.org/officeDocument/2006/relationships/image" Target="../media/image3.jpeg"/><Relationship Id="rId4" Type="http://schemas.openxmlformats.org/officeDocument/2006/relationships/image" Target="file:////Users/ellipse87/Documents/DOSSIERS%20CLIENTS/CIIRPO/CIIRPO%202020/Essai%20Tableur/Bloc%20H%202%20logos%20InnOvin%20Recrute.jpg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38100" y="0"/>
    <xdr:ext cx="16192500" cy="5740400"/>
    <xdr:sp macro="" textlink="">
      <xdr:nvSpPr>
        <xdr:cNvPr id="7" name="Rectangle 6">
          <a:extLst>
            <a:ext uri="{FF2B5EF4-FFF2-40B4-BE49-F238E27FC236}">
              <a16:creationId xmlns:a16="http://schemas.microsoft.com/office/drawing/2014/main" xmlns="" id="{426EDCFA-36D6-E341-A599-4F54206425FC}"/>
            </a:ext>
          </a:extLst>
        </xdr:cNvPr>
        <xdr:cNvSpPr/>
      </xdr:nvSpPr>
      <xdr:spPr>
        <a:xfrm>
          <a:off x="38100" y="0"/>
          <a:ext cx="16192500" cy="5740400"/>
        </a:xfrm>
        <a:prstGeom prst="rect">
          <a:avLst/>
        </a:prstGeom>
        <a:solidFill>
          <a:schemeClr val="accent3"/>
        </a:solidFill>
        <a:ln>
          <a:noFill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marL="0" indent="0" algn="l"/>
          <a:endParaRPr lang="fr-FR" sz="1100">
            <a:solidFill>
              <a:schemeClr val="lt1"/>
            </a:solidFill>
            <a:latin typeface="+mn-lt"/>
            <a:ea typeface="+mn-ea"/>
            <a:cs typeface="+mn-cs"/>
          </a:endParaRPr>
        </a:p>
      </xdr:txBody>
    </xdr:sp>
    <xdr:clientData/>
  </xdr:absoluteAnchor>
  <xdr:absoluteAnchor>
    <xdr:pos x="0" y="0"/>
    <xdr:ext cx="11671300" cy="3327400"/>
    <xdr:sp macro="" textlink="">
      <xdr:nvSpPr>
        <xdr:cNvPr id="9" name="ZoneTexte 8">
          <a:extLst>
            <a:ext uri="{FF2B5EF4-FFF2-40B4-BE49-F238E27FC236}">
              <a16:creationId xmlns:a16="http://schemas.microsoft.com/office/drawing/2014/main" xmlns="" id="{7D45C8A4-366A-5D45-ACF4-CD931B661402}"/>
            </a:ext>
          </a:extLst>
        </xdr:cNvPr>
        <xdr:cNvSpPr txBox="1"/>
      </xdr:nvSpPr>
      <xdr:spPr>
        <a:xfrm>
          <a:off x="0" y="0"/>
          <a:ext cx="11671300" cy="3327400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6000" b="1" i="0" cap="all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  <a:t>EStimer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6000" b="1" i="0" cap="all" baseline="0">
              <a:solidFill>
                <a:schemeClr val="bg1"/>
              </a:solidFill>
              <a:latin typeface="Arial Black" panose="020B0604020202020204" pitchFamily="34" charset="0"/>
              <a:cs typeface="Arial Black" panose="020B0604020202020204" pitchFamily="34" charset="0"/>
            </a:rPr>
            <a:t>LE COUT DES SEMENCES D'UNE PRAIRIE</a:t>
          </a:r>
          <a:endParaRPr lang="fr-FR" sz="6000" b="1" i="0">
            <a:solidFill>
              <a:schemeClr val="bg1"/>
            </a:solidFill>
            <a:latin typeface="Arial Black" panose="020B0604020202020204" pitchFamily="34" charset="0"/>
            <a:cs typeface="Arial Black" panose="020B0604020202020204" pitchFamily="34" charset="0"/>
          </a:endParaRPr>
        </a:p>
      </xdr:txBody>
    </xdr:sp>
    <xdr:clientData/>
  </xdr:absoluteAnchor>
  <xdr:absoluteAnchor>
    <xdr:pos x="179917" y="3547532"/>
    <xdr:ext cx="6529916" cy="2061633"/>
    <xdr:sp macro="" textlink="">
      <xdr:nvSpPr>
        <xdr:cNvPr id="15" name="ZoneTexte 14">
          <a:extLst>
            <a:ext uri="{FF2B5EF4-FFF2-40B4-BE49-F238E27FC236}">
              <a16:creationId xmlns:a16="http://schemas.microsoft.com/office/drawing/2014/main" xmlns="" id="{D6CACC12-6AB5-414D-8317-375CE84D3BFA}"/>
            </a:ext>
          </a:extLst>
        </xdr:cNvPr>
        <xdr:cNvSpPr txBox="1"/>
      </xdr:nvSpPr>
      <xdr:spPr>
        <a:xfrm>
          <a:off x="179917" y="3547532"/>
          <a:ext cx="6529916" cy="2061633"/>
        </a:xfrm>
        <a:prstGeom prst="rect">
          <a:avLst/>
        </a:prstGeom>
        <a:noFill/>
        <a:ln w="9525" cmpd="sng">
          <a:noFill/>
        </a:ln>
        <a:effectLst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lIns="0" tIns="0" rIns="0" bIns="0" rtlCol="0" anchor="t"/>
        <a:lstStyle/>
        <a:p>
          <a:r>
            <a:rPr lang="fr-FR" sz="2000" b="0" i="0">
              <a:solidFill>
                <a:schemeClr val="tx1"/>
              </a:solidFill>
              <a:latin typeface="Arial" panose="020B0604020202020204" pitchFamily="34" charset="0"/>
              <a:cs typeface="Arial" panose="020B0604020202020204" pitchFamily="34" charset="0"/>
            </a:rPr>
            <a:t>Feuille de calcul réalisée par Franck Dudognon, formateur au CFPPA les Vaseix/Bellac (87)</a:t>
          </a:r>
        </a:p>
        <a:p>
          <a:r>
            <a:rPr lang="fr-FR" sz="28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Le</a:t>
          </a:r>
          <a:r>
            <a:rPr lang="fr-FR" sz="2800" b="0" i="1" u="none" strike="noStrike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contacter : </a:t>
          </a:r>
          <a:r>
            <a:rPr lang="fr-FR" sz="2800" b="0" i="1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franck.dudognon@educagri.fr</a:t>
          </a:r>
          <a:r>
            <a:rPr lang="fr-FR" sz="4800" i="1"/>
            <a:t> </a:t>
          </a:r>
        </a:p>
        <a:p>
          <a:endParaRPr lang="fr-FR" sz="20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20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20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  <a:p>
          <a:endParaRPr lang="fr-FR" sz="2000" b="0" i="0">
            <a:solidFill>
              <a:schemeClr val="tx1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absoluteAnchor>
  <xdr:twoCellAnchor editAs="oneCell">
    <xdr:from>
      <xdr:col>15</xdr:col>
      <xdr:colOff>233654</xdr:colOff>
      <xdr:row>24</xdr:row>
      <xdr:rowOff>58833</xdr:rowOff>
    </xdr:from>
    <xdr:to>
      <xdr:col>17</xdr:col>
      <xdr:colOff>284454</xdr:colOff>
      <xdr:row>28</xdr:row>
      <xdr:rowOff>108498</xdr:rowOff>
    </xdr:to>
    <xdr:pic>
      <xdr:nvPicPr>
        <xdr:cNvPr id="16" name="Image 15">
          <a:extLst>
            <a:ext uri="{FF2B5EF4-FFF2-40B4-BE49-F238E27FC236}">
              <a16:creationId xmlns:a16="http://schemas.microsoft.com/office/drawing/2014/main" xmlns="" id="{64C69F0C-4C84-654B-A95F-9AF7744C42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663654" y="4630833"/>
          <a:ext cx="1574800" cy="811665"/>
        </a:xfrm>
        <a:prstGeom prst="rect">
          <a:avLst/>
        </a:prstGeom>
      </xdr:spPr>
    </xdr:pic>
    <xdr:clientData/>
  </xdr:twoCellAnchor>
  <xdr:twoCellAnchor editAs="oneCell">
    <xdr:from>
      <xdr:col>9</xdr:col>
      <xdr:colOff>391300</xdr:colOff>
      <xdr:row>22</xdr:row>
      <xdr:rowOff>138501</xdr:rowOff>
    </xdr:from>
    <xdr:to>
      <xdr:col>12</xdr:col>
      <xdr:colOff>417613</xdr:colOff>
      <xdr:row>28</xdr:row>
      <xdr:rowOff>154697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xmlns="" id="{B660E6DB-D619-E544-AD00-961B38AE41A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249300" y="4329501"/>
          <a:ext cx="2312313" cy="1159196"/>
        </a:xfrm>
        <a:prstGeom prst="rect">
          <a:avLst/>
        </a:prstGeom>
      </xdr:spPr>
    </xdr:pic>
    <xdr:clientData/>
  </xdr:twoCellAnchor>
  <xdr:twoCellAnchor editAs="oneCell">
    <xdr:from>
      <xdr:col>17</xdr:col>
      <xdr:colOff>414300</xdr:colOff>
      <xdr:row>17</xdr:row>
      <xdr:rowOff>127000</xdr:rowOff>
    </xdr:from>
    <xdr:to>
      <xdr:col>19</xdr:col>
      <xdr:colOff>205966</xdr:colOff>
      <xdr:row>28</xdr:row>
      <xdr:rowOff>122426</xdr:rowOff>
    </xdr:to>
    <xdr:pic>
      <xdr:nvPicPr>
        <xdr:cNvPr id="18" name="Image 17">
          <a:extLst>
            <a:ext uri="{FF2B5EF4-FFF2-40B4-BE49-F238E27FC236}">
              <a16:creationId xmlns:a16="http://schemas.microsoft.com/office/drawing/2014/main" xmlns="" id="{F8891283-FA8C-604D-85C7-AADA468AC2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r:link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68300" y="3365500"/>
          <a:ext cx="1315666" cy="2090926"/>
        </a:xfrm>
        <a:prstGeom prst="rect">
          <a:avLst/>
        </a:prstGeom>
      </xdr:spPr>
    </xdr:pic>
    <xdr:clientData/>
  </xdr:twoCellAnchor>
  <xdr:twoCellAnchor editAs="oneCell">
    <xdr:from>
      <xdr:col>12</xdr:col>
      <xdr:colOff>579209</xdr:colOff>
      <xdr:row>20</xdr:row>
      <xdr:rowOff>80746</xdr:rowOff>
    </xdr:from>
    <xdr:to>
      <xdr:col>15</xdr:col>
      <xdr:colOff>116508</xdr:colOff>
      <xdr:row>28</xdr:row>
      <xdr:rowOff>132849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xmlns="" id="{5098779A-BE7C-BF43-AE65-1465E23CFDC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r:link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723209" y="3890746"/>
          <a:ext cx="1823299" cy="157610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657225</xdr:colOff>
      <xdr:row>3</xdr:row>
      <xdr:rowOff>19050</xdr:rowOff>
    </xdr:from>
    <xdr:to>
      <xdr:col>2</xdr:col>
      <xdr:colOff>0</xdr:colOff>
      <xdr:row>32</xdr:row>
      <xdr:rowOff>9525</xdr:rowOff>
    </xdr:to>
    <xdr:sp macro="" textlink="">
      <xdr:nvSpPr>
        <xdr:cNvPr id="2" name="Accolade ouvrante 1"/>
        <xdr:cNvSpPr/>
      </xdr:nvSpPr>
      <xdr:spPr>
        <a:xfrm>
          <a:off x="1419225" y="495300"/>
          <a:ext cx="447675" cy="3400425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657225</xdr:colOff>
      <xdr:row>33</xdr:row>
      <xdr:rowOff>9525</xdr:rowOff>
    </xdr:from>
    <xdr:to>
      <xdr:col>2</xdr:col>
      <xdr:colOff>0</xdr:colOff>
      <xdr:row>48</xdr:row>
      <xdr:rowOff>0</xdr:rowOff>
    </xdr:to>
    <xdr:sp macro="" textlink="">
      <xdr:nvSpPr>
        <xdr:cNvPr id="3" name="Accolade ouvrante 2"/>
        <xdr:cNvSpPr/>
      </xdr:nvSpPr>
      <xdr:spPr>
        <a:xfrm>
          <a:off x="1419225" y="3952875"/>
          <a:ext cx="447675" cy="2162175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  <xdr:twoCellAnchor>
    <xdr:from>
      <xdr:col>1</xdr:col>
      <xdr:colOff>676275</xdr:colOff>
      <xdr:row>49</xdr:row>
      <xdr:rowOff>1</xdr:rowOff>
    </xdr:from>
    <xdr:to>
      <xdr:col>2</xdr:col>
      <xdr:colOff>19050</xdr:colOff>
      <xdr:row>54</xdr:row>
      <xdr:rowOff>19051</xdr:rowOff>
    </xdr:to>
    <xdr:sp macro="" textlink="">
      <xdr:nvSpPr>
        <xdr:cNvPr id="4" name="Accolade ouvrante 3"/>
        <xdr:cNvSpPr/>
      </xdr:nvSpPr>
      <xdr:spPr>
        <a:xfrm>
          <a:off x="1438275" y="5924551"/>
          <a:ext cx="447675" cy="704850"/>
        </a:xfrm>
        <a:prstGeom prst="leftBrace">
          <a:avLst/>
        </a:prstGeom>
      </xdr:spPr>
      <xdr:style>
        <a:lnRef idx="3">
          <a:schemeClr val="dk1"/>
        </a:lnRef>
        <a:fillRef idx="0">
          <a:schemeClr val="dk1"/>
        </a:fillRef>
        <a:effectRef idx="2">
          <a:schemeClr val="dk1"/>
        </a:effectRef>
        <a:fontRef idx="minor">
          <a:schemeClr val="tx1"/>
        </a:fontRef>
      </xdr:style>
      <xdr:txBody>
        <a:bodyPr vertOverflow="clip" rtlCol="0" anchor="ctr"/>
        <a:lstStyle/>
        <a:p>
          <a:pPr algn="ctr"/>
          <a:endParaRPr lang="fr-FR" sz="1100"/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agrifournitures.fr/106-semences-fourrageres-pure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3"/>
  <sheetViews>
    <sheetView tabSelected="1" zoomScale="60" zoomScaleNormal="60" workbookViewId="0">
      <selection activeCell="D33" sqref="D33"/>
    </sheetView>
  </sheetViews>
  <sheetFormatPr baseColWidth="10" defaultRowHeight="14.5" x14ac:dyDescent="0.35"/>
  <sheetData>
    <row r="33" spans="2:2" ht="28.5" x14ac:dyDescent="0.65">
      <c r="B33" s="56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105"/>
  <sheetViews>
    <sheetView zoomScale="80" zoomScaleNormal="80" workbookViewId="0">
      <selection activeCell="O42" sqref="O42"/>
    </sheetView>
  </sheetViews>
  <sheetFormatPr baseColWidth="10" defaultColWidth="11.453125" defaultRowHeight="14.5" x14ac:dyDescent="0.35"/>
  <cols>
    <col min="1" max="1" width="11.453125" style="1"/>
    <col min="2" max="2" width="16.54296875" style="1" customWidth="1"/>
    <col min="3" max="3" width="18.54296875" style="1" bestFit="1" customWidth="1"/>
    <col min="4" max="4" width="5.1796875" style="22" hidden="1" customWidth="1"/>
    <col min="5" max="5" width="10.453125" style="1" hidden="1" customWidth="1"/>
    <col min="6" max="6" width="11.453125" style="1" hidden="1" customWidth="1"/>
    <col min="7" max="7" width="10.1796875" style="1" bestFit="1" customWidth="1"/>
    <col min="8" max="8" width="11.453125" style="1" hidden="1" customWidth="1"/>
    <col min="9" max="9" width="11.81640625" style="1" bestFit="1" customWidth="1"/>
    <col min="10" max="10" width="8.81640625" style="1" bestFit="1" customWidth="1"/>
    <col min="11" max="11" width="14.54296875" style="22" bestFit="1" customWidth="1"/>
    <col min="12" max="12" width="5.54296875" style="1" customWidth="1"/>
    <col min="13" max="16384" width="11.453125" style="1"/>
  </cols>
  <sheetData>
    <row r="1" spans="1:27" x14ac:dyDescent="0.35">
      <c r="A1" s="8"/>
      <c r="B1" s="8"/>
      <c r="C1" s="8"/>
      <c r="D1" s="24"/>
      <c r="E1" s="8"/>
      <c r="F1" s="8"/>
      <c r="G1" s="8"/>
      <c r="H1" s="8"/>
      <c r="I1" s="8"/>
      <c r="J1" s="8"/>
      <c r="K1" s="24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</row>
    <row r="2" spans="1:27" ht="18" customHeight="1" x14ac:dyDescent="0.35">
      <c r="A2" s="8"/>
      <c r="B2" s="8"/>
      <c r="C2" s="8"/>
      <c r="D2" s="42" t="s">
        <v>31</v>
      </c>
      <c r="E2" s="29" t="s">
        <v>12</v>
      </c>
      <c r="F2" s="29" t="s">
        <v>13</v>
      </c>
      <c r="G2" s="5" t="s">
        <v>20</v>
      </c>
      <c r="H2" s="2" t="s">
        <v>14</v>
      </c>
      <c r="I2" s="6" t="s">
        <v>15</v>
      </c>
      <c r="J2" s="5" t="s">
        <v>38</v>
      </c>
      <c r="K2" s="21" t="s">
        <v>22</v>
      </c>
      <c r="L2" s="8"/>
      <c r="M2" s="8"/>
      <c r="N2" s="8"/>
      <c r="O2" s="8"/>
      <c r="P2" s="8"/>
      <c r="Q2" s="8"/>
      <c r="R2" s="8"/>
      <c r="S2" s="8"/>
      <c r="T2" s="8"/>
      <c r="U2" s="8"/>
      <c r="V2" s="8"/>
      <c r="W2" s="8"/>
      <c r="X2" s="8"/>
      <c r="Y2" s="8"/>
      <c r="Z2" s="8"/>
      <c r="AA2" s="8"/>
    </row>
    <row r="3" spans="1:27" ht="4.5" customHeight="1" x14ac:dyDescent="0.35">
      <c r="A3" s="8"/>
      <c r="B3" s="8"/>
      <c r="C3" s="8"/>
      <c r="D3" s="24"/>
      <c r="E3" s="30"/>
      <c r="F3" s="30"/>
      <c r="G3" s="16"/>
      <c r="H3" s="10"/>
      <c r="I3" s="17"/>
      <c r="J3" s="23"/>
      <c r="K3" s="24"/>
      <c r="L3" s="8"/>
      <c r="M3" s="8"/>
      <c r="N3" s="8"/>
      <c r="O3" s="8"/>
      <c r="P3" s="8"/>
      <c r="Q3" s="8"/>
      <c r="R3" s="8"/>
      <c r="S3" s="8"/>
      <c r="T3" s="8"/>
      <c r="U3" s="8"/>
      <c r="V3" s="8"/>
      <c r="W3" s="8"/>
      <c r="X3" s="8"/>
      <c r="Y3" s="8"/>
      <c r="Z3" s="8"/>
      <c r="AA3" s="8"/>
    </row>
    <row r="4" spans="1:27" x14ac:dyDescent="0.35">
      <c r="A4" s="65" t="s">
        <v>34</v>
      </c>
      <c r="B4" s="65"/>
      <c r="C4" s="2" t="s">
        <v>0</v>
      </c>
      <c r="D4" s="3">
        <v>5.5</v>
      </c>
      <c r="E4" s="4">
        <f>1000/D4</f>
        <v>181.81818181818181</v>
      </c>
      <c r="F4" s="4">
        <f>E4*1000</f>
        <v>181818.18181818182</v>
      </c>
      <c r="G4" s="49"/>
      <c r="H4" s="4">
        <f>F4*G4</f>
        <v>0</v>
      </c>
      <c r="I4" s="4">
        <f>H4/10000</f>
        <v>0</v>
      </c>
      <c r="J4" s="50">
        <v>4.3</v>
      </c>
      <c r="K4" s="26">
        <f>G4*J4</f>
        <v>0</v>
      </c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</row>
    <row r="5" spans="1:27" ht="4.5" customHeight="1" x14ac:dyDescent="0.35">
      <c r="A5" s="65"/>
      <c r="B5" s="65"/>
      <c r="C5" s="10"/>
      <c r="D5" s="11"/>
      <c r="E5" s="12"/>
      <c r="F5" s="12"/>
      <c r="G5" s="11"/>
      <c r="H5" s="12"/>
      <c r="I5" s="12"/>
      <c r="J5" s="55"/>
      <c r="K5" s="27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</row>
    <row r="6" spans="1:27" ht="15" customHeight="1" x14ac:dyDescent="0.35">
      <c r="A6" s="65"/>
      <c r="B6" s="65"/>
      <c r="C6" s="2" t="s">
        <v>1</v>
      </c>
      <c r="D6" s="3">
        <v>8.5</v>
      </c>
      <c r="E6" s="4">
        <f>1000/D6</f>
        <v>117.64705882352941</v>
      </c>
      <c r="F6" s="4">
        <f t="shared" ref="F6:F48" si="0">E6*1000</f>
        <v>117647.05882352941</v>
      </c>
      <c r="G6" s="49"/>
      <c r="H6" s="4">
        <f t="shared" ref="H6:H48" si="1">F6*G6</f>
        <v>0</v>
      </c>
      <c r="I6" s="4">
        <f t="shared" ref="I6:I48" si="2">H6/10000</f>
        <v>0</v>
      </c>
      <c r="J6" s="50">
        <v>4.5999999999999996</v>
      </c>
      <c r="K6" s="26">
        <f t="shared" ref="K6:K54" si="3">G6*J6</f>
        <v>0</v>
      </c>
      <c r="L6" s="8"/>
      <c r="M6" s="63" t="s">
        <v>37</v>
      </c>
      <c r="N6" s="63"/>
      <c r="O6" s="63"/>
      <c r="P6" s="63"/>
      <c r="Q6" s="63"/>
      <c r="R6" s="63"/>
      <c r="S6" s="63"/>
      <c r="T6" s="63"/>
      <c r="U6" s="52"/>
      <c r="V6" s="8"/>
      <c r="W6" s="8"/>
      <c r="X6" s="8"/>
      <c r="Y6" s="8"/>
      <c r="Z6" s="8"/>
      <c r="AA6" s="8"/>
    </row>
    <row r="7" spans="1:27" ht="4.5" customHeight="1" x14ac:dyDescent="0.35">
      <c r="A7" s="65"/>
      <c r="B7" s="65"/>
      <c r="C7" s="10"/>
      <c r="D7" s="11"/>
      <c r="E7" s="12"/>
      <c r="F7" s="12"/>
      <c r="G7" s="11"/>
      <c r="H7" s="12"/>
      <c r="I7" s="12"/>
      <c r="J7" s="25"/>
      <c r="K7" s="27"/>
      <c r="L7" s="8"/>
      <c r="M7" s="63"/>
      <c r="N7" s="63"/>
      <c r="O7" s="63"/>
      <c r="P7" s="63"/>
      <c r="Q7" s="63"/>
      <c r="R7" s="63"/>
      <c r="S7" s="63"/>
      <c r="T7" s="63"/>
      <c r="U7" s="52"/>
      <c r="V7" s="8"/>
      <c r="W7" s="8"/>
      <c r="X7" s="8"/>
      <c r="Y7" s="8"/>
      <c r="Z7" s="8"/>
      <c r="AA7" s="8"/>
    </row>
    <row r="8" spans="1:27" ht="15" customHeight="1" x14ac:dyDescent="0.35">
      <c r="A8" s="65"/>
      <c r="B8" s="65"/>
      <c r="C8" s="2" t="s">
        <v>2</v>
      </c>
      <c r="D8" s="3">
        <v>1</v>
      </c>
      <c r="E8" s="4">
        <f>1000/D8</f>
        <v>1000</v>
      </c>
      <c r="F8" s="4">
        <f t="shared" si="0"/>
        <v>1000000</v>
      </c>
      <c r="G8" s="49"/>
      <c r="H8" s="4">
        <f t="shared" si="1"/>
        <v>0</v>
      </c>
      <c r="I8" s="4">
        <f t="shared" si="2"/>
        <v>0</v>
      </c>
      <c r="J8" s="50">
        <v>5</v>
      </c>
      <c r="K8" s="26">
        <f t="shared" si="3"/>
        <v>0</v>
      </c>
      <c r="L8" s="8"/>
      <c r="M8" s="63"/>
      <c r="N8" s="63"/>
      <c r="O8" s="63"/>
      <c r="P8" s="63"/>
      <c r="Q8" s="63"/>
      <c r="R8" s="63"/>
      <c r="S8" s="63"/>
      <c r="T8" s="63"/>
      <c r="U8" s="52"/>
      <c r="V8" s="8"/>
      <c r="W8" s="8"/>
      <c r="X8" s="8"/>
      <c r="Y8" s="8"/>
      <c r="Z8" s="8"/>
      <c r="AA8" s="8"/>
    </row>
    <row r="9" spans="1:27" ht="4.5" customHeight="1" x14ac:dyDescent="0.35">
      <c r="A9" s="65"/>
      <c r="B9" s="65"/>
      <c r="C9" s="10"/>
      <c r="D9" s="11"/>
      <c r="E9" s="12"/>
      <c r="F9" s="12"/>
      <c r="G9" s="11"/>
      <c r="H9" s="12"/>
      <c r="I9" s="12"/>
      <c r="J9" s="25"/>
      <c r="K9" s="27"/>
      <c r="L9" s="8"/>
      <c r="M9" s="63"/>
      <c r="N9" s="63"/>
      <c r="O9" s="63"/>
      <c r="P9" s="63"/>
      <c r="Q9" s="63"/>
      <c r="R9" s="63"/>
      <c r="S9" s="63"/>
      <c r="T9" s="63"/>
      <c r="U9" s="52"/>
      <c r="V9" s="8"/>
      <c r="W9" s="8"/>
      <c r="X9" s="8"/>
      <c r="Y9" s="8"/>
      <c r="Z9" s="8"/>
      <c r="AA9" s="8"/>
    </row>
    <row r="10" spans="1:27" ht="15" customHeight="1" x14ac:dyDescent="0.35">
      <c r="A10" s="65"/>
      <c r="B10" s="65"/>
      <c r="C10" s="2" t="s">
        <v>3</v>
      </c>
      <c r="D10" s="3">
        <v>2.15</v>
      </c>
      <c r="E10" s="4">
        <f>1000/D10</f>
        <v>465.11627906976747</v>
      </c>
      <c r="F10" s="4">
        <f t="shared" si="0"/>
        <v>465116.27906976745</v>
      </c>
      <c r="G10" s="49"/>
      <c r="H10" s="4">
        <f t="shared" si="1"/>
        <v>0</v>
      </c>
      <c r="I10" s="4">
        <f t="shared" si="2"/>
        <v>0</v>
      </c>
      <c r="J10" s="50">
        <v>3.6</v>
      </c>
      <c r="K10" s="26">
        <f t="shared" si="3"/>
        <v>0</v>
      </c>
      <c r="L10" s="8"/>
      <c r="M10" s="63"/>
      <c r="N10" s="63"/>
      <c r="O10" s="63"/>
      <c r="P10" s="63"/>
      <c r="Q10" s="63"/>
      <c r="R10" s="63"/>
      <c r="S10" s="63"/>
      <c r="T10" s="63"/>
      <c r="U10" s="52"/>
      <c r="V10" s="8"/>
      <c r="W10" s="8"/>
      <c r="X10" s="8"/>
      <c r="Y10" s="8"/>
      <c r="Z10" s="8"/>
      <c r="AA10" s="8"/>
    </row>
    <row r="11" spans="1:27" ht="4.5" customHeight="1" x14ac:dyDescent="0.35">
      <c r="A11" s="65"/>
      <c r="B11" s="65"/>
      <c r="C11" s="10"/>
      <c r="D11" s="11"/>
      <c r="E11" s="12"/>
      <c r="F11" s="12"/>
      <c r="G11" s="11"/>
      <c r="H11" s="12"/>
      <c r="I11" s="12"/>
      <c r="J11" s="25"/>
      <c r="K11" s="27"/>
      <c r="L11" s="8"/>
      <c r="M11" s="63"/>
      <c r="N11" s="63"/>
      <c r="O11" s="63"/>
      <c r="P11" s="63"/>
      <c r="Q11" s="63"/>
      <c r="R11" s="63"/>
      <c r="S11" s="63"/>
      <c r="T11" s="63"/>
      <c r="U11" s="52"/>
      <c r="V11" s="8"/>
      <c r="W11" s="8"/>
      <c r="X11" s="8"/>
      <c r="Y11" s="8"/>
      <c r="Z11" s="8"/>
      <c r="AA11" s="8"/>
    </row>
    <row r="12" spans="1:27" ht="15" customHeight="1" x14ac:dyDescent="0.35">
      <c r="A12" s="65"/>
      <c r="B12" s="65"/>
      <c r="C12" s="2" t="s">
        <v>33</v>
      </c>
      <c r="D12" s="3">
        <v>1.85</v>
      </c>
      <c r="E12" s="4">
        <f>1000/D12</f>
        <v>540.54054054054052</v>
      </c>
      <c r="F12" s="4">
        <f t="shared" si="0"/>
        <v>540540.54054054047</v>
      </c>
      <c r="G12" s="49"/>
      <c r="H12" s="4">
        <f t="shared" si="1"/>
        <v>0</v>
      </c>
      <c r="I12" s="4">
        <f t="shared" si="2"/>
        <v>0</v>
      </c>
      <c r="J12" s="50">
        <v>5.7</v>
      </c>
      <c r="K12" s="26">
        <f t="shared" si="3"/>
        <v>0</v>
      </c>
      <c r="L12" s="8"/>
      <c r="M12" s="63"/>
      <c r="N12" s="63"/>
      <c r="O12" s="63"/>
      <c r="P12" s="63"/>
      <c r="Q12" s="63"/>
      <c r="R12" s="63"/>
      <c r="S12" s="63"/>
      <c r="T12" s="63"/>
      <c r="U12" s="52"/>
      <c r="V12" s="8"/>
      <c r="W12" s="8"/>
      <c r="X12" s="8"/>
      <c r="Y12" s="8"/>
      <c r="Z12" s="8"/>
      <c r="AA12" s="8"/>
    </row>
    <row r="13" spans="1:27" s="7" customFormat="1" ht="4.5" customHeight="1" x14ac:dyDescent="0.35">
      <c r="A13" s="65"/>
      <c r="B13" s="65"/>
      <c r="C13" s="10"/>
      <c r="D13" s="11"/>
      <c r="E13" s="12"/>
      <c r="F13" s="12"/>
      <c r="G13" s="11"/>
      <c r="H13" s="12"/>
      <c r="I13" s="12"/>
      <c r="J13" s="25"/>
      <c r="K13" s="27"/>
      <c r="L13" s="9"/>
      <c r="M13" s="63"/>
      <c r="N13" s="63"/>
      <c r="O13" s="63"/>
      <c r="P13" s="63"/>
      <c r="Q13" s="63"/>
      <c r="R13" s="63"/>
      <c r="S13" s="63"/>
      <c r="T13" s="63"/>
      <c r="U13" s="52"/>
      <c r="V13" s="9"/>
      <c r="W13" s="9"/>
      <c r="X13" s="9"/>
      <c r="Y13" s="9"/>
      <c r="Z13" s="9"/>
      <c r="AA13" s="9"/>
    </row>
    <row r="14" spans="1:27" ht="15" customHeight="1" x14ac:dyDescent="0.35">
      <c r="A14" s="65"/>
      <c r="B14" s="65"/>
      <c r="C14" s="2" t="s">
        <v>32</v>
      </c>
      <c r="D14" s="3">
        <v>0.45</v>
      </c>
      <c r="E14" s="4">
        <f>1000/D14</f>
        <v>2222.2222222222222</v>
      </c>
      <c r="F14" s="4">
        <f t="shared" si="0"/>
        <v>2222222.222222222</v>
      </c>
      <c r="G14" s="49"/>
      <c r="H14" s="4">
        <f t="shared" si="1"/>
        <v>0</v>
      </c>
      <c r="I14" s="4">
        <f t="shared" si="2"/>
        <v>0</v>
      </c>
      <c r="J14" s="50">
        <v>5.7</v>
      </c>
      <c r="K14" s="26">
        <f t="shared" si="3"/>
        <v>0</v>
      </c>
      <c r="L14" s="8"/>
      <c r="M14" s="63"/>
      <c r="N14" s="63"/>
      <c r="O14" s="63"/>
      <c r="P14" s="63"/>
      <c r="Q14" s="63"/>
      <c r="R14" s="63"/>
      <c r="S14" s="63"/>
      <c r="T14" s="63"/>
      <c r="U14" s="52"/>
      <c r="V14" s="8"/>
      <c r="W14" s="8"/>
      <c r="X14" s="8"/>
      <c r="Y14" s="8"/>
      <c r="Z14" s="8"/>
      <c r="AA14" s="8"/>
    </row>
    <row r="15" spans="1:27" s="7" customFormat="1" ht="4.5" customHeight="1" x14ac:dyDescent="0.35">
      <c r="A15" s="65"/>
      <c r="B15" s="65"/>
      <c r="C15" s="10"/>
      <c r="D15" s="11"/>
      <c r="E15" s="12"/>
      <c r="F15" s="12"/>
      <c r="G15" s="11"/>
      <c r="H15" s="12"/>
      <c r="I15" s="12"/>
      <c r="J15" s="25"/>
      <c r="K15" s="27"/>
      <c r="L15" s="9"/>
      <c r="M15" s="63"/>
      <c r="N15" s="63"/>
      <c r="O15" s="63"/>
      <c r="P15" s="63"/>
      <c r="Q15" s="63"/>
      <c r="R15" s="63"/>
      <c r="S15" s="63"/>
      <c r="T15" s="63"/>
      <c r="U15" s="52"/>
      <c r="V15" s="9"/>
      <c r="W15" s="9"/>
      <c r="X15" s="9"/>
      <c r="Y15" s="9"/>
      <c r="Z15" s="9"/>
      <c r="AA15" s="9"/>
    </row>
    <row r="16" spans="1:27" ht="15" customHeight="1" x14ac:dyDescent="0.35">
      <c r="A16" s="65"/>
      <c r="B16" s="65"/>
      <c r="C16" s="2" t="s">
        <v>4</v>
      </c>
      <c r="D16" s="3">
        <v>2.2000000000000002</v>
      </c>
      <c r="E16" s="4">
        <f>1000/D16</f>
        <v>454.5454545454545</v>
      </c>
      <c r="F16" s="4">
        <f t="shared" si="0"/>
        <v>454545.45454545453</v>
      </c>
      <c r="G16" s="49"/>
      <c r="H16" s="4">
        <f t="shared" si="1"/>
        <v>0</v>
      </c>
      <c r="I16" s="4">
        <f t="shared" si="2"/>
        <v>0</v>
      </c>
      <c r="J16" s="50">
        <v>4.2</v>
      </c>
      <c r="K16" s="26">
        <f t="shared" si="3"/>
        <v>0</v>
      </c>
      <c r="L16" s="8"/>
      <c r="M16" s="63"/>
      <c r="N16" s="63"/>
      <c r="O16" s="63"/>
      <c r="P16" s="63"/>
      <c r="Q16" s="63"/>
      <c r="R16" s="63"/>
      <c r="S16" s="63"/>
      <c r="T16" s="63"/>
      <c r="U16" s="52"/>
      <c r="V16" s="8"/>
      <c r="W16" s="8"/>
      <c r="X16" s="8"/>
      <c r="Y16" s="8"/>
      <c r="Z16" s="8"/>
      <c r="AA16" s="8"/>
    </row>
    <row r="17" spans="1:27" s="7" customFormat="1" ht="4.5" customHeight="1" x14ac:dyDescent="0.35">
      <c r="A17" s="65"/>
      <c r="B17" s="65"/>
      <c r="C17" s="10"/>
      <c r="D17" s="11"/>
      <c r="E17" s="12"/>
      <c r="F17" s="12"/>
      <c r="G17" s="11"/>
      <c r="H17" s="12"/>
      <c r="I17" s="12"/>
      <c r="J17" s="25"/>
      <c r="K17" s="27"/>
      <c r="L17" s="9"/>
      <c r="M17" s="63"/>
      <c r="N17" s="63"/>
      <c r="O17" s="63"/>
      <c r="P17" s="63"/>
      <c r="Q17" s="63"/>
      <c r="R17" s="63"/>
      <c r="S17" s="63"/>
      <c r="T17" s="63"/>
      <c r="U17" s="52"/>
      <c r="V17" s="9"/>
      <c r="W17" s="9"/>
      <c r="X17" s="9"/>
      <c r="Y17" s="9"/>
      <c r="Z17" s="9"/>
      <c r="AA17" s="9"/>
    </row>
    <row r="18" spans="1:27" ht="15" customHeight="1" x14ac:dyDescent="0.35">
      <c r="A18" s="65"/>
      <c r="B18" s="65"/>
      <c r="C18" s="2" t="s">
        <v>46</v>
      </c>
      <c r="D18" s="3">
        <v>2</v>
      </c>
      <c r="E18" s="4">
        <f>1000/D18</f>
        <v>500</v>
      </c>
      <c r="F18" s="4">
        <f t="shared" si="0"/>
        <v>500000</v>
      </c>
      <c r="G18" s="49"/>
      <c r="H18" s="4">
        <f t="shared" si="1"/>
        <v>0</v>
      </c>
      <c r="I18" s="4">
        <f t="shared" si="2"/>
        <v>0</v>
      </c>
      <c r="J18" s="50">
        <v>3.6</v>
      </c>
      <c r="K18" s="26">
        <f t="shared" si="3"/>
        <v>0</v>
      </c>
      <c r="L18" s="8"/>
      <c r="M18" s="63"/>
      <c r="N18" s="63"/>
      <c r="O18" s="63"/>
      <c r="P18" s="63"/>
      <c r="Q18" s="63"/>
      <c r="R18" s="63"/>
      <c r="S18" s="63"/>
      <c r="T18" s="63"/>
      <c r="U18" s="52"/>
      <c r="V18" s="8"/>
      <c r="W18" s="8"/>
      <c r="X18" s="8"/>
      <c r="Y18" s="8"/>
      <c r="Z18" s="8"/>
      <c r="AA18" s="8"/>
    </row>
    <row r="19" spans="1:27" ht="4.5" customHeight="1" x14ac:dyDescent="0.35">
      <c r="A19" s="65"/>
      <c r="B19" s="65"/>
      <c r="C19" s="10"/>
      <c r="D19" s="11"/>
      <c r="E19" s="12"/>
      <c r="F19" s="12"/>
      <c r="G19" s="11"/>
      <c r="H19" s="12"/>
      <c r="I19" s="12"/>
      <c r="J19" s="25"/>
      <c r="K19" s="27"/>
      <c r="L19" s="8"/>
      <c r="M19" s="63"/>
      <c r="N19" s="63"/>
      <c r="O19" s="63"/>
      <c r="P19" s="63"/>
      <c r="Q19" s="63"/>
      <c r="R19" s="63"/>
      <c r="S19" s="63"/>
      <c r="T19" s="63"/>
      <c r="U19" s="52"/>
      <c r="V19" s="8"/>
      <c r="W19" s="8"/>
      <c r="X19" s="8"/>
      <c r="Y19" s="8"/>
      <c r="Z19" s="8"/>
      <c r="AA19" s="8"/>
    </row>
    <row r="20" spans="1:27" ht="15" customHeight="1" x14ac:dyDescent="0.35">
      <c r="A20" s="65"/>
      <c r="B20" s="65"/>
      <c r="C20" s="2" t="s">
        <v>45</v>
      </c>
      <c r="D20" s="3">
        <v>3</v>
      </c>
      <c r="E20" s="4">
        <f>1000/D20</f>
        <v>333.33333333333331</v>
      </c>
      <c r="F20" s="4">
        <f t="shared" si="0"/>
        <v>333333.33333333331</v>
      </c>
      <c r="G20" s="49"/>
      <c r="H20" s="4">
        <f t="shared" si="1"/>
        <v>0</v>
      </c>
      <c r="I20" s="4">
        <f t="shared" si="2"/>
        <v>0</v>
      </c>
      <c r="J20" s="50">
        <v>3.5</v>
      </c>
      <c r="K20" s="26">
        <f t="shared" si="3"/>
        <v>0</v>
      </c>
      <c r="L20" s="8"/>
      <c r="M20" s="63"/>
      <c r="N20" s="63"/>
      <c r="O20" s="63"/>
      <c r="P20" s="63"/>
      <c r="Q20" s="63"/>
      <c r="R20" s="63"/>
      <c r="S20" s="63"/>
      <c r="T20" s="63"/>
      <c r="U20" s="52"/>
      <c r="V20" s="8"/>
      <c r="W20" s="8"/>
      <c r="X20" s="8"/>
      <c r="Y20" s="8"/>
      <c r="Z20" s="8"/>
      <c r="AA20" s="8"/>
    </row>
    <row r="21" spans="1:27" ht="4.5" customHeight="1" x14ac:dyDescent="0.35">
      <c r="A21" s="65"/>
      <c r="B21" s="65"/>
      <c r="C21" s="10"/>
      <c r="D21" s="11"/>
      <c r="E21" s="12"/>
      <c r="F21" s="12"/>
      <c r="G21" s="11"/>
      <c r="H21" s="12"/>
      <c r="I21" s="12"/>
      <c r="J21" s="25"/>
      <c r="K21" s="27"/>
      <c r="L21" s="8"/>
      <c r="M21" s="63"/>
      <c r="N21" s="63"/>
      <c r="O21" s="63"/>
      <c r="P21" s="63"/>
      <c r="Q21" s="63"/>
      <c r="R21" s="63"/>
      <c r="S21" s="63"/>
      <c r="T21" s="63"/>
      <c r="U21" s="52"/>
      <c r="V21" s="8"/>
      <c r="W21" s="8"/>
      <c r="X21" s="8"/>
      <c r="Y21" s="8"/>
      <c r="Z21" s="8"/>
      <c r="AA21" s="8"/>
    </row>
    <row r="22" spans="1:27" ht="15" customHeight="1" x14ac:dyDescent="0.35">
      <c r="A22" s="65"/>
      <c r="B22" s="65"/>
      <c r="C22" s="2" t="s">
        <v>44</v>
      </c>
      <c r="D22" s="3">
        <v>2.25</v>
      </c>
      <c r="E22" s="4">
        <f>1000/D22</f>
        <v>444.44444444444446</v>
      </c>
      <c r="F22" s="4">
        <f t="shared" si="0"/>
        <v>444444.44444444444</v>
      </c>
      <c r="G22" s="49"/>
      <c r="H22" s="4">
        <f t="shared" si="1"/>
        <v>0</v>
      </c>
      <c r="I22" s="4">
        <f t="shared" si="2"/>
        <v>0</v>
      </c>
      <c r="J22" s="50">
        <v>2.95</v>
      </c>
      <c r="K22" s="26">
        <f t="shared" si="3"/>
        <v>0</v>
      </c>
      <c r="L22" s="8"/>
      <c r="M22" s="63"/>
      <c r="N22" s="63"/>
      <c r="O22" s="63"/>
      <c r="P22" s="63"/>
      <c r="Q22" s="63"/>
      <c r="R22" s="63"/>
      <c r="S22" s="63"/>
      <c r="T22" s="63"/>
      <c r="U22" s="52"/>
      <c r="V22" s="8"/>
      <c r="W22" s="8"/>
      <c r="X22" s="8"/>
      <c r="Y22" s="8"/>
      <c r="Z22" s="8"/>
      <c r="AA22" s="8"/>
    </row>
    <row r="23" spans="1:27" ht="4.5" customHeight="1" x14ac:dyDescent="0.35">
      <c r="A23" s="65"/>
      <c r="B23" s="65"/>
      <c r="C23" s="36"/>
      <c r="D23" s="37"/>
      <c r="E23" s="44"/>
      <c r="F23" s="44"/>
      <c r="G23" s="37"/>
      <c r="H23" s="44"/>
      <c r="I23" s="44"/>
      <c r="J23" s="25"/>
      <c r="K23" s="38"/>
      <c r="L23" s="8"/>
      <c r="M23" s="63"/>
      <c r="N23" s="63"/>
      <c r="O23" s="63"/>
      <c r="P23" s="63"/>
      <c r="Q23" s="63"/>
      <c r="R23" s="63"/>
      <c r="S23" s="63"/>
      <c r="T23" s="63"/>
      <c r="U23" s="52"/>
      <c r="V23" s="8"/>
      <c r="W23" s="8"/>
      <c r="X23" s="8"/>
      <c r="Y23" s="8"/>
      <c r="Z23" s="8"/>
      <c r="AA23" s="8"/>
    </row>
    <row r="24" spans="1:27" ht="15" customHeight="1" x14ac:dyDescent="0.35">
      <c r="A24" s="65"/>
      <c r="B24" s="65"/>
      <c r="C24" s="2" t="s">
        <v>43</v>
      </c>
      <c r="D24" s="3">
        <v>2.25</v>
      </c>
      <c r="E24" s="4">
        <f>1000/D24</f>
        <v>444.44444444444446</v>
      </c>
      <c r="F24" s="4">
        <f t="shared" ref="F24" si="4">E24*1000</f>
        <v>444444.44444444444</v>
      </c>
      <c r="G24" s="49"/>
      <c r="H24" s="4">
        <f t="shared" ref="H24" si="5">F24*G24</f>
        <v>0</v>
      </c>
      <c r="I24" s="4">
        <f t="shared" ref="I24" si="6">H24/10000</f>
        <v>0</v>
      </c>
      <c r="J24" s="50">
        <v>2.65</v>
      </c>
      <c r="K24" s="26">
        <f t="shared" ref="K24" si="7">G24*J24</f>
        <v>0</v>
      </c>
      <c r="L24" s="8"/>
      <c r="M24" s="63"/>
      <c r="N24" s="63"/>
      <c r="O24" s="63"/>
      <c r="P24" s="63"/>
      <c r="Q24" s="63"/>
      <c r="R24" s="63"/>
      <c r="S24" s="63"/>
      <c r="T24" s="63"/>
      <c r="U24" s="52"/>
      <c r="V24" s="8"/>
      <c r="W24" s="8"/>
      <c r="X24" s="8"/>
      <c r="Y24" s="8"/>
      <c r="Z24" s="8"/>
      <c r="AA24" s="8"/>
    </row>
    <row r="25" spans="1:27" ht="4.5" customHeight="1" x14ac:dyDescent="0.35">
      <c r="A25" s="65"/>
      <c r="B25" s="65"/>
      <c r="C25" s="33"/>
      <c r="D25" s="34"/>
      <c r="E25" s="45"/>
      <c r="F25" s="45"/>
      <c r="G25" s="34"/>
      <c r="H25" s="45"/>
      <c r="I25" s="45"/>
      <c r="J25" s="25"/>
      <c r="K25" s="35"/>
      <c r="L25" s="8"/>
      <c r="M25" s="63"/>
      <c r="N25" s="63"/>
      <c r="O25" s="63"/>
      <c r="P25" s="63"/>
      <c r="Q25" s="63"/>
      <c r="R25" s="63"/>
      <c r="S25" s="63"/>
      <c r="T25" s="63"/>
      <c r="U25" s="52"/>
      <c r="V25" s="8"/>
      <c r="W25" s="8"/>
      <c r="X25" s="8"/>
      <c r="Y25" s="8"/>
      <c r="Z25" s="8"/>
      <c r="AA25" s="8"/>
    </row>
    <row r="26" spans="1:27" ht="15" customHeight="1" x14ac:dyDescent="0.35">
      <c r="A26" s="65"/>
      <c r="B26" s="65"/>
      <c r="C26" s="2" t="s">
        <v>42</v>
      </c>
      <c r="D26" s="3">
        <v>4.4000000000000004</v>
      </c>
      <c r="E26" s="4">
        <f>1000/D26</f>
        <v>227.27272727272725</v>
      </c>
      <c r="F26" s="4">
        <f t="shared" si="0"/>
        <v>227272.72727272726</v>
      </c>
      <c r="G26" s="49"/>
      <c r="H26" s="4">
        <f t="shared" si="1"/>
        <v>0</v>
      </c>
      <c r="I26" s="4">
        <f t="shared" si="2"/>
        <v>0</v>
      </c>
      <c r="J26" s="50">
        <v>2.65</v>
      </c>
      <c r="K26" s="26">
        <f t="shared" si="3"/>
        <v>0</v>
      </c>
      <c r="L26" s="8"/>
      <c r="M26" s="63"/>
      <c r="N26" s="63"/>
      <c r="O26" s="63"/>
      <c r="P26" s="63"/>
      <c r="Q26" s="63"/>
      <c r="R26" s="63"/>
      <c r="S26" s="63"/>
      <c r="T26" s="63"/>
      <c r="U26" s="52"/>
      <c r="V26" s="8"/>
      <c r="W26" s="8"/>
      <c r="X26" s="8"/>
      <c r="Y26" s="8"/>
      <c r="Z26" s="8"/>
      <c r="AA26" s="8"/>
    </row>
    <row r="27" spans="1:27" ht="4.4000000000000004" customHeight="1" x14ac:dyDescent="0.35">
      <c r="A27" s="65"/>
      <c r="B27" s="65"/>
      <c r="C27" s="10"/>
      <c r="D27" s="11"/>
      <c r="E27" s="12"/>
      <c r="F27" s="12"/>
      <c r="G27" s="11"/>
      <c r="H27" s="12"/>
      <c r="I27" s="12"/>
      <c r="J27" s="51"/>
      <c r="K27" s="51"/>
      <c r="L27" s="8"/>
      <c r="M27" s="63"/>
      <c r="N27" s="63"/>
      <c r="O27" s="63"/>
      <c r="P27" s="63"/>
      <c r="Q27" s="63"/>
      <c r="R27" s="63"/>
      <c r="S27" s="63"/>
      <c r="T27" s="63"/>
      <c r="U27" s="52"/>
      <c r="V27" s="8"/>
      <c r="W27" s="8"/>
      <c r="X27" s="8"/>
      <c r="Y27" s="8"/>
      <c r="Z27" s="8"/>
      <c r="AA27" s="8"/>
    </row>
    <row r="28" spans="1:27" ht="15" customHeight="1" x14ac:dyDescent="0.35">
      <c r="A28" s="65"/>
      <c r="B28" s="65"/>
      <c r="C28" s="2" t="s">
        <v>41</v>
      </c>
      <c r="D28" s="3">
        <v>4.4000000000000004</v>
      </c>
      <c r="E28" s="4">
        <f>1000/D28</f>
        <v>227.27272727272725</v>
      </c>
      <c r="F28" s="4">
        <f t="shared" ref="F28" si="8">E28*1000</f>
        <v>227272.72727272726</v>
      </c>
      <c r="G28" s="49"/>
      <c r="H28" s="4">
        <f t="shared" ref="H28" si="9">F28*G28</f>
        <v>0</v>
      </c>
      <c r="I28" s="4">
        <f t="shared" ref="I28" si="10">H28/10000</f>
        <v>0</v>
      </c>
      <c r="J28" s="50">
        <v>2.7</v>
      </c>
      <c r="K28" s="26">
        <f t="shared" ref="K28" si="11">G28*J28</f>
        <v>0</v>
      </c>
      <c r="L28" s="8"/>
      <c r="M28" s="63"/>
      <c r="N28" s="63"/>
      <c r="O28" s="63"/>
      <c r="P28" s="63"/>
      <c r="Q28" s="63"/>
      <c r="R28" s="63"/>
      <c r="S28" s="63"/>
      <c r="T28" s="63"/>
      <c r="U28" s="52"/>
      <c r="V28" s="8"/>
      <c r="W28" s="8"/>
      <c r="X28" s="8"/>
      <c r="Y28" s="8"/>
      <c r="Z28" s="8"/>
      <c r="AA28" s="8"/>
    </row>
    <row r="29" spans="1:27" ht="4.5" customHeight="1" x14ac:dyDescent="0.35">
      <c r="A29" s="65"/>
      <c r="B29" s="65"/>
      <c r="C29" s="33"/>
      <c r="D29" s="34"/>
      <c r="E29" s="45"/>
      <c r="F29" s="45"/>
      <c r="G29" s="34"/>
      <c r="H29" s="45"/>
      <c r="I29" s="45"/>
      <c r="J29" s="25"/>
      <c r="K29" s="35"/>
      <c r="L29" s="8"/>
      <c r="M29" s="52"/>
      <c r="N29" s="52"/>
      <c r="O29" s="52"/>
      <c r="P29" s="52"/>
      <c r="Q29" s="52"/>
      <c r="R29" s="52"/>
      <c r="S29" s="52"/>
      <c r="T29" s="52"/>
      <c r="U29" s="52"/>
      <c r="V29" s="8"/>
      <c r="W29" s="8"/>
      <c r="X29" s="8"/>
      <c r="Y29" s="8"/>
      <c r="Z29" s="8"/>
      <c r="AA29" s="8"/>
    </row>
    <row r="30" spans="1:27" ht="15" customHeight="1" x14ac:dyDescent="0.35">
      <c r="A30" s="65"/>
      <c r="B30" s="65"/>
      <c r="C30" s="2" t="s">
        <v>40</v>
      </c>
      <c r="D30" s="3">
        <v>2.15</v>
      </c>
      <c r="E30" s="4">
        <f>1000/D30</f>
        <v>465.11627906976747</v>
      </c>
      <c r="F30" s="4">
        <f t="shared" si="0"/>
        <v>465116.27906976745</v>
      </c>
      <c r="G30" s="49"/>
      <c r="H30" s="4">
        <f t="shared" si="1"/>
        <v>0</v>
      </c>
      <c r="I30" s="4">
        <f t="shared" si="2"/>
        <v>0</v>
      </c>
      <c r="J30" s="50">
        <v>2.65</v>
      </c>
      <c r="K30" s="26">
        <f t="shared" si="3"/>
        <v>0</v>
      </c>
      <c r="L30" s="8"/>
      <c r="M30" s="59" t="s">
        <v>47</v>
      </c>
      <c r="N30" s="59"/>
      <c r="O30" s="59"/>
      <c r="P30" s="60"/>
      <c r="Q30" s="60"/>
      <c r="R30" s="60"/>
      <c r="S30" s="60"/>
      <c r="T30" s="61"/>
      <c r="U30" s="53"/>
      <c r="V30" s="8"/>
      <c r="W30" s="8"/>
      <c r="X30" s="8"/>
      <c r="Y30" s="8"/>
      <c r="Z30" s="8"/>
      <c r="AA30" s="8"/>
    </row>
    <row r="31" spans="1:27" ht="4.5" customHeight="1" x14ac:dyDescent="0.35">
      <c r="A31" s="65"/>
      <c r="B31" s="65"/>
      <c r="C31" s="10"/>
      <c r="D31" s="11"/>
      <c r="E31" s="12"/>
      <c r="F31" s="12"/>
      <c r="G31" s="11"/>
      <c r="H31" s="12"/>
      <c r="I31" s="12"/>
      <c r="J31" s="25"/>
      <c r="K31" s="27"/>
      <c r="L31" s="8"/>
      <c r="M31" s="62"/>
      <c r="N31" s="62"/>
      <c r="O31" s="62"/>
      <c r="P31" s="60"/>
      <c r="Q31" s="60"/>
      <c r="R31" s="60"/>
      <c r="S31" s="60"/>
      <c r="T31" s="61"/>
      <c r="U31" s="53"/>
      <c r="V31" s="8"/>
      <c r="W31" s="8"/>
      <c r="X31" s="8"/>
      <c r="Y31" s="8"/>
      <c r="Z31" s="8"/>
      <c r="AA31" s="8"/>
    </row>
    <row r="32" spans="1:27" ht="15" customHeight="1" x14ac:dyDescent="0.35">
      <c r="A32" s="65"/>
      <c r="B32" s="65"/>
      <c r="C32" s="2" t="s">
        <v>39</v>
      </c>
      <c r="D32" s="3">
        <v>3.6</v>
      </c>
      <c r="E32" s="4">
        <f>1000/D32</f>
        <v>277.77777777777777</v>
      </c>
      <c r="F32" s="4">
        <f t="shared" si="0"/>
        <v>277777.77777777775</v>
      </c>
      <c r="G32" s="49"/>
      <c r="H32" s="4">
        <f t="shared" si="1"/>
        <v>0</v>
      </c>
      <c r="I32" s="4">
        <f t="shared" si="2"/>
        <v>0</v>
      </c>
      <c r="J32" s="50">
        <v>2.7</v>
      </c>
      <c r="K32" s="26">
        <f t="shared" si="3"/>
        <v>0</v>
      </c>
      <c r="L32" s="8"/>
      <c r="M32" s="62"/>
      <c r="N32" s="62"/>
      <c r="O32" s="62"/>
      <c r="P32" s="60"/>
      <c r="Q32" s="60"/>
      <c r="R32" s="60"/>
      <c r="S32" s="60"/>
      <c r="T32" s="61"/>
      <c r="U32" s="53"/>
      <c r="V32" s="8"/>
      <c r="W32" s="8"/>
      <c r="X32" s="8"/>
      <c r="Y32" s="8"/>
      <c r="Z32" s="8"/>
      <c r="AA32" s="8"/>
    </row>
    <row r="33" spans="1:27" ht="4.5" customHeight="1" x14ac:dyDescent="0.35">
      <c r="A33" s="8"/>
      <c r="B33" s="8"/>
      <c r="C33" s="10"/>
      <c r="D33" s="11"/>
      <c r="E33" s="12"/>
      <c r="F33" s="12"/>
      <c r="G33" s="11"/>
      <c r="H33" s="12"/>
      <c r="I33" s="12"/>
      <c r="J33" s="25"/>
      <c r="K33" s="27"/>
      <c r="L33" s="8"/>
      <c r="M33" s="57"/>
      <c r="N33" s="57"/>
      <c r="O33" s="57"/>
      <c r="P33" s="57"/>
      <c r="Q33" s="57"/>
      <c r="R33" s="57"/>
      <c r="S33" s="57"/>
      <c r="T33" s="57"/>
      <c r="U33" s="52"/>
      <c r="V33" s="8"/>
      <c r="W33" s="8"/>
      <c r="X33" s="8"/>
      <c r="Y33" s="8"/>
      <c r="Z33" s="8"/>
      <c r="AA33" s="8"/>
    </row>
    <row r="34" spans="1:27" ht="15" customHeight="1" x14ac:dyDescent="0.35">
      <c r="A34" s="8"/>
      <c r="B34" s="8"/>
      <c r="C34" s="2" t="s">
        <v>5</v>
      </c>
      <c r="D34" s="3">
        <v>2</v>
      </c>
      <c r="E34" s="4">
        <f>1000/D34</f>
        <v>500</v>
      </c>
      <c r="F34" s="4">
        <f t="shared" si="0"/>
        <v>500000</v>
      </c>
      <c r="G34" s="49"/>
      <c r="H34" s="4">
        <f t="shared" si="1"/>
        <v>0</v>
      </c>
      <c r="I34" s="4">
        <f t="shared" si="2"/>
        <v>0</v>
      </c>
      <c r="J34" s="50">
        <v>5.85</v>
      </c>
      <c r="K34" s="26">
        <f t="shared" si="3"/>
        <v>0</v>
      </c>
      <c r="L34" s="8"/>
      <c r="M34" s="57"/>
      <c r="N34" s="57"/>
      <c r="O34" s="58"/>
      <c r="P34" s="64"/>
      <c r="Q34" s="64"/>
      <c r="R34" s="64"/>
      <c r="S34" s="64"/>
      <c r="T34" s="57"/>
      <c r="U34" s="52"/>
      <c r="V34" s="8"/>
      <c r="W34" s="8"/>
      <c r="X34" s="8"/>
      <c r="Y34" s="8"/>
      <c r="Z34" s="8"/>
      <c r="AA34" s="8"/>
    </row>
    <row r="35" spans="1:27" ht="4.5" customHeight="1" x14ac:dyDescent="0.35">
      <c r="A35" s="8"/>
      <c r="B35" s="8"/>
      <c r="C35" s="10"/>
      <c r="D35" s="11"/>
      <c r="E35" s="12"/>
      <c r="F35" s="12"/>
      <c r="G35" s="11"/>
      <c r="H35" s="12"/>
      <c r="I35" s="12"/>
      <c r="J35" s="25"/>
      <c r="K35" s="27"/>
      <c r="L35" s="8"/>
      <c r="M35" s="57"/>
      <c r="N35" s="57"/>
      <c r="O35" s="57"/>
      <c r="P35" s="64"/>
      <c r="Q35" s="64"/>
      <c r="R35" s="64"/>
      <c r="S35" s="64"/>
      <c r="T35" s="57"/>
      <c r="U35" s="52"/>
      <c r="V35" s="8"/>
      <c r="W35" s="8"/>
      <c r="X35" s="8"/>
      <c r="Y35" s="8"/>
      <c r="Z35" s="8"/>
      <c r="AA35" s="8"/>
    </row>
    <row r="36" spans="1:27" ht="15" customHeight="1" x14ac:dyDescent="0.35">
      <c r="A36" s="8"/>
      <c r="B36" s="8"/>
      <c r="C36" s="2" t="s">
        <v>6</v>
      </c>
      <c r="D36" s="3">
        <v>2.35</v>
      </c>
      <c r="E36" s="4">
        <f>1000/D36</f>
        <v>425.531914893617</v>
      </c>
      <c r="F36" s="4">
        <f t="shared" si="0"/>
        <v>425531.91489361698</v>
      </c>
      <c r="G36" s="49"/>
      <c r="H36" s="4">
        <f t="shared" si="1"/>
        <v>0</v>
      </c>
      <c r="I36" s="4">
        <f t="shared" si="2"/>
        <v>0</v>
      </c>
      <c r="J36" s="50">
        <v>7.2</v>
      </c>
      <c r="K36" s="26">
        <f t="shared" si="3"/>
        <v>0</v>
      </c>
      <c r="L36" s="8"/>
      <c r="M36" s="57"/>
      <c r="N36" s="57"/>
      <c r="O36" s="57"/>
      <c r="P36" s="64"/>
      <c r="Q36" s="64"/>
      <c r="R36" s="64"/>
      <c r="S36" s="64"/>
      <c r="T36" s="57"/>
      <c r="U36" s="52"/>
      <c r="V36" s="8"/>
      <c r="W36" s="8"/>
      <c r="X36" s="8"/>
      <c r="Y36" s="8"/>
      <c r="Z36" s="8"/>
      <c r="AA36" s="8"/>
    </row>
    <row r="37" spans="1:27" ht="4.5" customHeight="1" x14ac:dyDescent="0.35">
      <c r="A37" s="8"/>
      <c r="B37" s="8"/>
      <c r="C37" s="10"/>
      <c r="D37" s="11"/>
      <c r="E37" s="12"/>
      <c r="F37" s="12"/>
      <c r="G37" s="11"/>
      <c r="H37" s="12"/>
      <c r="I37" s="12"/>
      <c r="J37" s="25"/>
      <c r="K37" s="27"/>
      <c r="L37" s="8"/>
      <c r="M37" s="52"/>
      <c r="N37" s="52"/>
      <c r="O37" s="52"/>
      <c r="P37" s="52"/>
      <c r="Q37" s="52"/>
      <c r="R37" s="52"/>
      <c r="S37" s="52"/>
      <c r="T37" s="52"/>
      <c r="U37" s="52"/>
      <c r="V37" s="8"/>
      <c r="W37" s="8"/>
      <c r="X37" s="8"/>
      <c r="Y37" s="8"/>
      <c r="Z37" s="8"/>
      <c r="AA37" s="8"/>
    </row>
    <row r="38" spans="1:27" ht="15" customHeight="1" x14ac:dyDescent="0.35">
      <c r="A38" s="8"/>
      <c r="B38" s="8"/>
      <c r="C38" s="2" t="s">
        <v>7</v>
      </c>
      <c r="D38" s="3">
        <v>0.65</v>
      </c>
      <c r="E38" s="4">
        <f>1000/D38</f>
        <v>1538.4615384615383</v>
      </c>
      <c r="F38" s="4">
        <f t="shared" si="0"/>
        <v>1538461.5384615383</v>
      </c>
      <c r="G38" s="49"/>
      <c r="H38" s="4">
        <f t="shared" si="1"/>
        <v>0</v>
      </c>
      <c r="I38" s="4">
        <f t="shared" si="2"/>
        <v>0</v>
      </c>
      <c r="J38" s="50">
        <v>7.65</v>
      </c>
      <c r="K38" s="26">
        <f t="shared" si="3"/>
        <v>0</v>
      </c>
      <c r="L38" s="8"/>
      <c r="M38" s="52"/>
      <c r="N38" s="52"/>
      <c r="O38" s="52"/>
      <c r="P38" s="52"/>
      <c r="Q38" s="52"/>
      <c r="R38" s="52"/>
      <c r="S38" s="52"/>
      <c r="T38" s="52"/>
      <c r="U38" s="52"/>
      <c r="V38" s="8"/>
      <c r="W38" s="8"/>
      <c r="X38" s="8"/>
      <c r="Y38" s="8"/>
      <c r="Z38" s="8"/>
      <c r="AA38" s="8"/>
    </row>
    <row r="39" spans="1:27" ht="4.5" customHeight="1" x14ac:dyDescent="0.35">
      <c r="A39" s="68" t="s">
        <v>35</v>
      </c>
      <c r="B39" s="68"/>
      <c r="C39" s="10"/>
      <c r="D39" s="11"/>
      <c r="E39" s="12"/>
      <c r="F39" s="12"/>
      <c r="G39" s="11"/>
      <c r="H39" s="12"/>
      <c r="I39" s="12"/>
      <c r="J39" s="25"/>
      <c r="K39" s="27"/>
      <c r="L39" s="8"/>
      <c r="M39" s="52"/>
      <c r="N39" s="52"/>
      <c r="O39" s="52"/>
      <c r="P39" s="52"/>
      <c r="Q39" s="52"/>
      <c r="R39" s="52"/>
      <c r="S39" s="52"/>
      <c r="T39" s="52"/>
      <c r="U39" s="52"/>
      <c r="V39" s="8"/>
      <c r="W39" s="8"/>
      <c r="X39" s="8"/>
      <c r="Y39" s="8"/>
      <c r="Z39" s="8"/>
      <c r="AA39" s="8"/>
    </row>
    <row r="40" spans="1:27" ht="15" customHeight="1" x14ac:dyDescent="0.35">
      <c r="A40" s="68"/>
      <c r="B40" s="68"/>
      <c r="C40" s="2" t="s">
        <v>25</v>
      </c>
      <c r="D40" s="3">
        <v>21</v>
      </c>
      <c r="E40" s="4">
        <f>1000/D40</f>
        <v>47.61904761904762</v>
      </c>
      <c r="F40" s="4">
        <f t="shared" si="0"/>
        <v>47619.047619047618</v>
      </c>
      <c r="G40" s="49"/>
      <c r="H40" s="4">
        <f t="shared" si="1"/>
        <v>0</v>
      </c>
      <c r="I40" s="4">
        <f t="shared" si="2"/>
        <v>0</v>
      </c>
      <c r="J40" s="50">
        <v>2.5499999999999998</v>
      </c>
      <c r="K40" s="26">
        <f t="shared" si="3"/>
        <v>0</v>
      </c>
      <c r="L40" s="8"/>
      <c r="M40" s="52"/>
      <c r="N40" s="52"/>
      <c r="O40" s="52"/>
      <c r="P40" s="52"/>
      <c r="Q40" s="52"/>
      <c r="R40" s="52"/>
      <c r="S40" s="52"/>
      <c r="T40" s="52"/>
      <c r="U40" s="52"/>
      <c r="V40" s="8"/>
      <c r="W40" s="8"/>
      <c r="X40" s="8"/>
      <c r="Y40" s="8"/>
      <c r="Z40" s="8"/>
      <c r="AA40" s="8"/>
    </row>
    <row r="41" spans="1:27" ht="4.5" customHeight="1" x14ac:dyDescent="0.35">
      <c r="A41" s="68"/>
      <c r="B41" s="68"/>
      <c r="C41" s="10"/>
      <c r="D41" s="11"/>
      <c r="E41" s="12"/>
      <c r="F41" s="12"/>
      <c r="G41" s="11"/>
      <c r="H41" s="12"/>
      <c r="I41" s="12"/>
      <c r="J41" s="25"/>
      <c r="K41" s="27"/>
      <c r="L41" s="8"/>
      <c r="M41" s="52"/>
      <c r="N41" s="52"/>
      <c r="O41" s="52"/>
      <c r="P41" s="52"/>
      <c r="Q41" s="52"/>
      <c r="R41" s="52"/>
      <c r="S41" s="52"/>
      <c r="T41" s="52"/>
      <c r="U41" s="52"/>
      <c r="V41" s="8"/>
      <c r="W41" s="8"/>
      <c r="X41" s="8"/>
      <c r="Y41" s="8"/>
      <c r="Z41" s="8"/>
      <c r="AA41" s="8"/>
    </row>
    <row r="42" spans="1:27" ht="15" customHeight="1" x14ac:dyDescent="0.35">
      <c r="A42" s="68"/>
      <c r="B42" s="68"/>
      <c r="C42" s="2" t="s">
        <v>8</v>
      </c>
      <c r="D42" s="3">
        <v>0.7</v>
      </c>
      <c r="E42" s="4">
        <f>1000/D42</f>
        <v>1428.5714285714287</v>
      </c>
      <c r="F42" s="4">
        <f t="shared" si="0"/>
        <v>1428571.4285714286</v>
      </c>
      <c r="G42" s="49"/>
      <c r="H42" s="4">
        <f t="shared" si="1"/>
        <v>0</v>
      </c>
      <c r="I42" s="4">
        <f t="shared" si="2"/>
        <v>0</v>
      </c>
      <c r="J42" s="50">
        <v>8.5</v>
      </c>
      <c r="K42" s="26">
        <f t="shared" si="3"/>
        <v>0</v>
      </c>
      <c r="L42" s="8"/>
      <c r="M42" s="52"/>
      <c r="N42" s="52"/>
      <c r="O42" s="52"/>
      <c r="P42" s="52"/>
      <c r="Q42" s="52"/>
      <c r="R42" s="52"/>
      <c r="S42" s="52"/>
      <c r="T42" s="52"/>
      <c r="U42" s="52"/>
      <c r="V42" s="8"/>
      <c r="W42" s="8"/>
      <c r="X42" s="8"/>
      <c r="Y42" s="8"/>
      <c r="Z42" s="8"/>
      <c r="AA42" s="8"/>
    </row>
    <row r="43" spans="1:27" ht="4.5" customHeight="1" x14ac:dyDescent="0.35">
      <c r="A43" s="68"/>
      <c r="B43" s="68"/>
      <c r="C43" s="10"/>
      <c r="D43" s="11"/>
      <c r="E43" s="12"/>
      <c r="F43" s="12"/>
      <c r="G43" s="11"/>
      <c r="H43" s="12"/>
      <c r="I43" s="12"/>
      <c r="J43" s="25"/>
      <c r="K43" s="27"/>
      <c r="L43" s="8"/>
      <c r="M43" s="52"/>
      <c r="N43" s="52"/>
      <c r="O43" s="52"/>
      <c r="P43" s="52"/>
      <c r="Q43" s="52"/>
      <c r="R43" s="52"/>
      <c r="S43" s="52"/>
      <c r="T43" s="52"/>
      <c r="U43" s="52"/>
      <c r="V43" s="8"/>
      <c r="W43" s="8"/>
      <c r="X43" s="8"/>
      <c r="Y43" s="8"/>
      <c r="Z43" s="8"/>
      <c r="AA43" s="8"/>
    </row>
    <row r="44" spans="1:27" ht="15" customHeight="1" x14ac:dyDescent="0.35">
      <c r="A44" s="8"/>
      <c r="B44" s="8"/>
      <c r="C44" s="2" t="s">
        <v>9</v>
      </c>
      <c r="D44" s="3">
        <v>1.2</v>
      </c>
      <c r="E44" s="4">
        <f>1000/D44</f>
        <v>833.33333333333337</v>
      </c>
      <c r="F44" s="4">
        <f t="shared" si="0"/>
        <v>833333.33333333337</v>
      </c>
      <c r="G44" s="49"/>
      <c r="H44" s="4">
        <f t="shared" si="1"/>
        <v>0</v>
      </c>
      <c r="I44" s="4">
        <f t="shared" si="2"/>
        <v>0</v>
      </c>
      <c r="J44" s="50">
        <v>9.1999999999999993</v>
      </c>
      <c r="K44" s="26">
        <f t="shared" si="3"/>
        <v>0</v>
      </c>
      <c r="L44" s="8"/>
      <c r="M44" s="52"/>
      <c r="N44" s="52"/>
      <c r="O44" s="52"/>
      <c r="P44" s="52"/>
      <c r="Q44" s="52"/>
      <c r="R44" s="52"/>
      <c r="S44" s="52"/>
      <c r="T44" s="52"/>
      <c r="U44" s="52"/>
      <c r="V44" s="8"/>
      <c r="W44" s="8"/>
      <c r="X44" s="8"/>
      <c r="Y44" s="8"/>
      <c r="Z44" s="8"/>
      <c r="AA44" s="8"/>
    </row>
    <row r="45" spans="1:27" ht="4.5" customHeight="1" x14ac:dyDescent="0.35">
      <c r="A45" s="8"/>
      <c r="B45" s="8"/>
      <c r="C45" s="10"/>
      <c r="D45" s="11"/>
      <c r="E45" s="12"/>
      <c r="F45" s="12"/>
      <c r="G45" s="11"/>
      <c r="H45" s="12"/>
      <c r="I45" s="12"/>
      <c r="J45" s="25"/>
      <c r="K45" s="27"/>
      <c r="L45" s="8"/>
      <c r="M45" s="8"/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  <c r="Y45" s="8"/>
      <c r="Z45" s="8"/>
      <c r="AA45" s="8"/>
    </row>
    <row r="46" spans="1:27" x14ac:dyDescent="0.35">
      <c r="A46" s="8"/>
      <c r="B46" s="8"/>
      <c r="C46" s="2" t="s">
        <v>10</v>
      </c>
      <c r="D46" s="3">
        <v>3.95</v>
      </c>
      <c r="E46" s="4">
        <f>1000/D46</f>
        <v>253.1645569620253</v>
      </c>
      <c r="F46" s="4">
        <f t="shared" si="0"/>
        <v>253164.55696202529</v>
      </c>
      <c r="G46" s="49"/>
      <c r="H46" s="4">
        <f t="shared" si="1"/>
        <v>0</v>
      </c>
      <c r="I46" s="4">
        <f t="shared" si="2"/>
        <v>0</v>
      </c>
      <c r="J46" s="50">
        <v>4.2</v>
      </c>
      <c r="K46" s="26">
        <f t="shared" si="3"/>
        <v>0</v>
      </c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</row>
    <row r="47" spans="1:27" ht="4.5" customHeight="1" x14ac:dyDescent="0.35">
      <c r="A47" s="8"/>
      <c r="B47" s="8"/>
      <c r="C47" s="10"/>
      <c r="D47" s="11"/>
      <c r="E47" s="12"/>
      <c r="F47" s="12"/>
      <c r="G47" s="11"/>
      <c r="H47" s="12"/>
      <c r="I47" s="12"/>
      <c r="J47" s="25"/>
      <c r="K47" s="27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</row>
    <row r="48" spans="1:27" x14ac:dyDescent="0.35">
      <c r="A48" s="8"/>
      <c r="B48" s="8"/>
      <c r="C48" s="2" t="s">
        <v>11</v>
      </c>
      <c r="D48" s="3">
        <v>2.9</v>
      </c>
      <c r="E48" s="4">
        <f>1000/D48</f>
        <v>344.82758620689657</v>
      </c>
      <c r="F48" s="4">
        <f t="shared" si="0"/>
        <v>344827.58620689658</v>
      </c>
      <c r="G48" s="49"/>
      <c r="H48" s="4">
        <f t="shared" si="1"/>
        <v>0</v>
      </c>
      <c r="I48" s="4">
        <f t="shared" si="2"/>
        <v>0</v>
      </c>
      <c r="J48" s="50">
        <v>3.25</v>
      </c>
      <c r="K48" s="26">
        <f t="shared" si="3"/>
        <v>0</v>
      </c>
      <c r="L48" s="8"/>
      <c r="M48" s="8"/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  <c r="Y48" s="8"/>
      <c r="Z48" s="8"/>
      <c r="AA48" s="8"/>
    </row>
    <row r="49" spans="1:27" ht="4.5" customHeight="1" x14ac:dyDescent="0.35">
      <c r="A49" s="8"/>
      <c r="B49" s="8"/>
      <c r="C49" s="9"/>
      <c r="D49" s="39"/>
      <c r="E49" s="46"/>
      <c r="F49" s="46"/>
      <c r="G49" s="39"/>
      <c r="H49" s="46"/>
      <c r="I49" s="46"/>
      <c r="J49" s="25"/>
      <c r="K49" s="25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</row>
    <row r="50" spans="1:27" x14ac:dyDescent="0.35">
      <c r="A50" s="69" t="s">
        <v>36</v>
      </c>
      <c r="B50" s="69"/>
      <c r="C50" s="2" t="s">
        <v>30</v>
      </c>
      <c r="D50" s="3">
        <v>1.3</v>
      </c>
      <c r="E50" s="4">
        <f>1000/D50</f>
        <v>769.23076923076917</v>
      </c>
      <c r="F50" s="4">
        <f>E50*1000</f>
        <v>769230.76923076913</v>
      </c>
      <c r="G50" s="49"/>
      <c r="H50" s="4">
        <f t="shared" ref="H50" si="12">F50*G50</f>
        <v>0</v>
      </c>
      <c r="I50" s="4">
        <f t="shared" ref="I50" si="13">H50/10000</f>
        <v>0</v>
      </c>
      <c r="J50" s="50">
        <v>19.5</v>
      </c>
      <c r="K50" s="26">
        <f t="shared" ref="K50" si="14">G50*J50</f>
        <v>0</v>
      </c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</row>
    <row r="51" spans="1:27" ht="4.5" customHeight="1" x14ac:dyDescent="0.35">
      <c r="A51" s="69"/>
      <c r="B51" s="69"/>
      <c r="C51" s="9"/>
      <c r="D51" s="39"/>
      <c r="E51" s="46"/>
      <c r="F51" s="46"/>
      <c r="G51" s="39"/>
      <c r="H51" s="46"/>
      <c r="I51" s="46"/>
      <c r="J51" s="25"/>
      <c r="K51" s="25"/>
      <c r="L51" s="8"/>
      <c r="M51" s="8"/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  <c r="Y51" s="8"/>
      <c r="Z51" s="8"/>
      <c r="AA51" s="8"/>
    </row>
    <row r="52" spans="1:27" x14ac:dyDescent="0.35">
      <c r="A52" s="69"/>
      <c r="B52" s="69"/>
      <c r="C52" s="2" t="s">
        <v>26</v>
      </c>
      <c r="D52" s="3">
        <v>1.65</v>
      </c>
      <c r="E52" s="4">
        <f>1000/D52</f>
        <v>606.06060606060612</v>
      </c>
      <c r="F52" s="4">
        <f t="shared" ref="F52" si="15">E52*1000</f>
        <v>606060.60606060608</v>
      </c>
      <c r="G52" s="49"/>
      <c r="H52" s="32">
        <f>F52*G52</f>
        <v>0</v>
      </c>
      <c r="I52" s="32">
        <f>H52/10000</f>
        <v>0</v>
      </c>
      <c r="J52" s="54">
        <v>16.5</v>
      </c>
      <c r="K52" s="26">
        <f t="shared" ref="K52" si="16">G52*J52</f>
        <v>0</v>
      </c>
      <c r="L52" s="8"/>
      <c r="M52" s="8"/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  <c r="Y52" s="8"/>
      <c r="Z52" s="8"/>
      <c r="AA52" s="8"/>
    </row>
    <row r="53" spans="1:27" ht="4.5" customHeight="1" x14ac:dyDescent="0.35">
      <c r="A53" s="69"/>
      <c r="B53" s="69"/>
      <c r="C53" s="8"/>
      <c r="D53" s="24"/>
      <c r="E53" s="47"/>
      <c r="F53" s="47"/>
      <c r="G53" s="8"/>
      <c r="H53" s="47"/>
      <c r="I53" s="47"/>
      <c r="J53" s="8"/>
      <c r="K53" s="24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</row>
    <row r="54" spans="1:27" x14ac:dyDescent="0.35">
      <c r="A54" s="69"/>
      <c r="B54" s="69"/>
      <c r="C54" s="31" t="s">
        <v>23</v>
      </c>
      <c r="D54" s="42">
        <v>6</v>
      </c>
      <c r="E54" s="4">
        <f>1000/D54</f>
        <v>166.66666666666666</v>
      </c>
      <c r="F54" s="32">
        <f>E54*1000</f>
        <v>166666.66666666666</v>
      </c>
      <c r="G54" s="49"/>
      <c r="H54" s="32">
        <f>F54*G54</f>
        <v>0</v>
      </c>
      <c r="I54" s="32">
        <f>H54/10000</f>
        <v>0</v>
      </c>
      <c r="J54" s="54">
        <v>5.25</v>
      </c>
      <c r="K54" s="26">
        <f t="shared" si="3"/>
        <v>0</v>
      </c>
      <c r="L54" s="8"/>
      <c r="M54" s="8"/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  <c r="Y54" s="8"/>
      <c r="Z54" s="8"/>
      <c r="AA54" s="8"/>
    </row>
    <row r="55" spans="1:27" ht="4.5" customHeight="1" x14ac:dyDescent="0.35">
      <c r="A55" s="8"/>
      <c r="B55" s="8"/>
      <c r="C55" s="8"/>
      <c r="D55" s="24"/>
      <c r="E55" s="8"/>
      <c r="F55" s="8"/>
      <c r="G55" s="8"/>
      <c r="H55" s="8"/>
      <c r="I55" s="8"/>
      <c r="J55" s="8"/>
      <c r="K55" s="24"/>
      <c r="L55" s="8"/>
      <c r="M55" s="8"/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  <c r="Y55" s="8"/>
      <c r="Z55" s="8"/>
      <c r="AA55" s="8"/>
    </row>
    <row r="56" spans="1:27" ht="21" customHeight="1" x14ac:dyDescent="0.35">
      <c r="A56" s="8"/>
      <c r="B56" s="40" t="s">
        <v>27</v>
      </c>
      <c r="C56" s="41" t="e">
        <f>SUM(I4:I32)/SUM(I4:I54)</f>
        <v>#DIV/0!</v>
      </c>
      <c r="D56" s="48"/>
      <c r="E56" s="8"/>
      <c r="F56" s="8"/>
      <c r="G56" s="8"/>
      <c r="H56" s="8"/>
      <c r="I56" s="66" t="s">
        <v>28</v>
      </c>
      <c r="J56" s="67"/>
      <c r="K56" s="41" t="e">
        <f>1-C56-J58</f>
        <v>#DIV/0!</v>
      </c>
      <c r="L56" s="8"/>
      <c r="M56" s="8"/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  <c r="Y56" s="8"/>
      <c r="Z56" s="8"/>
      <c r="AA56" s="8"/>
    </row>
    <row r="57" spans="1:27" ht="4.5" customHeight="1" x14ac:dyDescent="0.35">
      <c r="A57" s="8"/>
      <c r="B57" s="8"/>
      <c r="C57" s="8"/>
      <c r="D57" s="24"/>
      <c r="E57" s="8"/>
      <c r="F57" s="8"/>
      <c r="G57" s="8"/>
      <c r="H57" s="8"/>
      <c r="I57" s="8"/>
      <c r="J57" s="8"/>
      <c r="K57" s="24"/>
      <c r="L57" s="8"/>
      <c r="M57" s="8"/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  <c r="Y57" s="8"/>
      <c r="Z57" s="8"/>
      <c r="AA57" s="8"/>
    </row>
    <row r="58" spans="1:27" ht="21" customHeight="1" x14ac:dyDescent="0.35">
      <c r="A58" s="8"/>
      <c r="B58" s="8"/>
      <c r="C58" s="8"/>
      <c r="D58" s="24"/>
      <c r="E58" s="8"/>
      <c r="F58" s="8"/>
      <c r="G58" s="66" t="s">
        <v>29</v>
      </c>
      <c r="H58" s="67"/>
      <c r="I58" s="67"/>
      <c r="J58" s="41" t="e">
        <f>SUM(I50:I54)/SUM(I4:I54)</f>
        <v>#DIV/0!</v>
      </c>
      <c r="K58" s="24"/>
      <c r="L58" s="8"/>
      <c r="M58" s="8"/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  <c r="Y58" s="8"/>
      <c r="Z58" s="8"/>
      <c r="AA58" s="8"/>
    </row>
    <row r="59" spans="1:27" ht="4.4000000000000004" customHeight="1" x14ac:dyDescent="0.35">
      <c r="A59" s="8"/>
      <c r="B59" s="8"/>
      <c r="C59" s="8"/>
      <c r="D59" s="8"/>
      <c r="E59" s="8"/>
      <c r="F59" s="8"/>
      <c r="G59" s="8"/>
      <c r="H59" s="8"/>
      <c r="I59" s="8"/>
      <c r="J59" s="8"/>
      <c r="K59" s="8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</row>
    <row r="60" spans="1:27" ht="21" x14ac:dyDescent="0.35">
      <c r="A60" s="8"/>
      <c r="B60" s="70" t="s">
        <v>18</v>
      </c>
      <c r="C60" s="71"/>
      <c r="D60" s="71"/>
      <c r="E60" s="71"/>
      <c r="F60" s="71"/>
      <c r="G60" s="71"/>
      <c r="H60" s="72"/>
      <c r="I60" s="19">
        <f>SUM(G4:G54)</f>
        <v>0</v>
      </c>
      <c r="J60" s="76" t="s">
        <v>17</v>
      </c>
      <c r="K60" s="77"/>
      <c r="L60" s="20"/>
      <c r="M60" s="8"/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  <c r="Y60" s="8"/>
      <c r="Z60" s="8"/>
      <c r="AA60" s="8"/>
    </row>
    <row r="61" spans="1:27" ht="4.5" customHeight="1" x14ac:dyDescent="0.35">
      <c r="A61" s="8"/>
      <c r="B61" s="13"/>
      <c r="C61" s="13"/>
      <c r="D61" s="43"/>
      <c r="E61" s="13"/>
      <c r="F61" s="13"/>
      <c r="G61" s="13"/>
      <c r="H61" s="13"/>
      <c r="I61" s="14"/>
      <c r="J61" s="14"/>
      <c r="K61" s="14"/>
      <c r="L61" s="15"/>
      <c r="M61" s="8"/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  <c r="Y61" s="8"/>
      <c r="Z61" s="8"/>
      <c r="AA61" s="8"/>
    </row>
    <row r="62" spans="1:27" ht="21" x14ac:dyDescent="0.35">
      <c r="A62" s="8"/>
      <c r="B62" s="73" t="s">
        <v>19</v>
      </c>
      <c r="C62" s="74"/>
      <c r="D62" s="74"/>
      <c r="E62" s="74"/>
      <c r="F62" s="74"/>
      <c r="G62" s="74"/>
      <c r="H62" s="75"/>
      <c r="I62" s="18">
        <f>(SUM(I4:I54))*85%</f>
        <v>0</v>
      </c>
      <c r="J62" s="76" t="s">
        <v>16</v>
      </c>
      <c r="K62" s="77"/>
      <c r="L62" s="20"/>
      <c r="M62" s="8"/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  <c r="Y62" s="8"/>
      <c r="Z62" s="8"/>
      <c r="AA62" s="8"/>
    </row>
    <row r="63" spans="1:27" ht="4.5" customHeight="1" x14ac:dyDescent="0.35">
      <c r="A63" s="8"/>
      <c r="B63" s="8"/>
      <c r="C63" s="8"/>
      <c r="D63" s="24"/>
      <c r="E63" s="8"/>
      <c r="F63" s="8"/>
      <c r="G63" s="8"/>
      <c r="H63" s="8"/>
      <c r="I63" s="8"/>
      <c r="J63" s="8"/>
      <c r="K63" s="24"/>
      <c r="L63" s="8"/>
      <c r="M63" s="8"/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  <c r="Y63" s="8"/>
      <c r="Z63" s="8"/>
      <c r="AA63" s="8"/>
    </row>
    <row r="64" spans="1:27" ht="21" customHeight="1" x14ac:dyDescent="0.35">
      <c r="A64" s="8"/>
      <c r="B64" s="70" t="s">
        <v>21</v>
      </c>
      <c r="C64" s="71"/>
      <c r="D64" s="71"/>
      <c r="E64" s="71"/>
      <c r="F64" s="71"/>
      <c r="G64" s="72"/>
      <c r="H64" s="2"/>
      <c r="I64" s="28">
        <f>SUM(K4:K54)</f>
        <v>0</v>
      </c>
      <c r="J64" s="78" t="s">
        <v>24</v>
      </c>
      <c r="K64" s="79"/>
      <c r="L64" s="8"/>
      <c r="M64" s="8"/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  <c r="Y64" s="8"/>
      <c r="Z64" s="8"/>
      <c r="AA64" s="8"/>
    </row>
    <row r="65" spans="1:32" x14ac:dyDescent="0.35">
      <c r="A65" s="8"/>
      <c r="B65" s="8"/>
      <c r="C65" s="8"/>
      <c r="D65" s="24"/>
      <c r="E65" s="8"/>
      <c r="F65" s="8"/>
      <c r="G65" s="8"/>
      <c r="H65" s="8"/>
      <c r="I65" s="8"/>
      <c r="J65" s="8"/>
      <c r="K65" s="24"/>
      <c r="L65" s="8"/>
      <c r="M65" s="8"/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  <c r="Y65" s="8"/>
      <c r="Z65" s="8"/>
      <c r="AA65" s="8"/>
    </row>
    <row r="66" spans="1:32" x14ac:dyDescent="0.35">
      <c r="A66" s="8"/>
      <c r="B66" s="8"/>
      <c r="C66" s="8"/>
      <c r="D66" s="24"/>
      <c r="E66" s="8"/>
      <c r="F66" s="8"/>
      <c r="G66" s="8"/>
      <c r="H66" s="8"/>
      <c r="I66" s="8"/>
      <c r="J66" s="8"/>
      <c r="K66" s="24"/>
      <c r="L66" s="8"/>
      <c r="M66" s="8"/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  <c r="Y66" s="8"/>
      <c r="Z66" s="8"/>
      <c r="AA66" s="8"/>
      <c r="AB66" s="8"/>
      <c r="AC66" s="8"/>
      <c r="AD66" s="8"/>
      <c r="AE66" s="8"/>
      <c r="AF66" s="8"/>
    </row>
    <row r="67" spans="1:32" x14ac:dyDescent="0.35">
      <c r="A67" s="8"/>
      <c r="B67" s="8"/>
      <c r="C67" s="8"/>
      <c r="D67" s="24"/>
      <c r="E67" s="8"/>
      <c r="F67" s="8"/>
      <c r="G67" s="8"/>
      <c r="H67" s="8"/>
      <c r="I67" s="8"/>
      <c r="J67" s="8"/>
      <c r="K67" s="24"/>
      <c r="L67" s="8"/>
      <c r="M67" s="8"/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  <c r="Y67" s="8"/>
      <c r="Z67" s="8"/>
      <c r="AA67" s="8"/>
      <c r="AB67" s="8"/>
      <c r="AC67" s="8"/>
      <c r="AD67" s="8"/>
      <c r="AE67" s="8"/>
      <c r="AF67" s="8"/>
    </row>
    <row r="68" spans="1:32" x14ac:dyDescent="0.35">
      <c r="A68" s="8"/>
      <c r="B68" s="8"/>
      <c r="C68" s="8"/>
      <c r="D68" s="24"/>
      <c r="E68" s="8"/>
      <c r="F68" s="8"/>
      <c r="G68" s="8"/>
      <c r="H68" s="8"/>
      <c r="I68" s="8"/>
      <c r="J68" s="8"/>
      <c r="K68" s="24"/>
      <c r="L68" s="8"/>
      <c r="M68" s="8"/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  <c r="Y68" s="8"/>
      <c r="Z68" s="8"/>
      <c r="AA68" s="8"/>
      <c r="AB68" s="8"/>
      <c r="AC68" s="8"/>
      <c r="AD68" s="8"/>
      <c r="AE68" s="8"/>
      <c r="AF68" s="8"/>
    </row>
    <row r="69" spans="1:32" x14ac:dyDescent="0.35">
      <c r="A69" s="8"/>
      <c r="B69" s="8"/>
      <c r="C69" s="8"/>
      <c r="D69" s="24"/>
      <c r="E69" s="8"/>
      <c r="F69" s="8"/>
      <c r="G69" s="8"/>
      <c r="H69" s="8"/>
      <c r="I69" s="8"/>
      <c r="J69" s="8"/>
      <c r="K69" s="24"/>
      <c r="L69" s="8"/>
      <c r="M69" s="8"/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  <c r="Y69" s="8"/>
      <c r="Z69" s="8"/>
      <c r="AA69" s="8"/>
      <c r="AB69" s="8"/>
      <c r="AC69" s="8"/>
      <c r="AD69" s="8"/>
      <c r="AE69" s="8"/>
      <c r="AF69" s="8"/>
    </row>
    <row r="70" spans="1:32" x14ac:dyDescent="0.35">
      <c r="A70" s="8"/>
      <c r="B70" s="8"/>
      <c r="C70" s="8"/>
      <c r="D70" s="24"/>
      <c r="E70" s="8"/>
      <c r="F70" s="8"/>
      <c r="G70" s="8"/>
      <c r="H70" s="8"/>
      <c r="I70" s="8"/>
      <c r="J70" s="8"/>
      <c r="K70" s="24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</row>
    <row r="71" spans="1:32" x14ac:dyDescent="0.35">
      <c r="A71" s="8"/>
      <c r="B71" s="8"/>
      <c r="C71" s="8"/>
      <c r="D71" s="24"/>
      <c r="E71" s="8"/>
      <c r="F71" s="8"/>
      <c r="G71" s="8"/>
      <c r="H71" s="8"/>
      <c r="I71" s="8"/>
      <c r="J71" s="8"/>
      <c r="K71" s="24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</row>
    <row r="72" spans="1:32" x14ac:dyDescent="0.35">
      <c r="A72" s="8"/>
      <c r="B72" s="8"/>
      <c r="C72" s="8"/>
      <c r="D72" s="24"/>
      <c r="E72" s="8"/>
      <c r="F72" s="8"/>
      <c r="G72" s="8"/>
      <c r="H72" s="8"/>
      <c r="I72" s="8"/>
      <c r="J72" s="8"/>
      <c r="K72" s="24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</row>
    <row r="73" spans="1:32" x14ac:dyDescent="0.35">
      <c r="A73" s="8"/>
      <c r="B73" s="8"/>
      <c r="C73" s="8"/>
      <c r="D73" s="24"/>
      <c r="E73" s="8"/>
      <c r="F73" s="8"/>
      <c r="G73" s="8"/>
      <c r="H73" s="8"/>
      <c r="I73" s="8"/>
      <c r="J73" s="8"/>
      <c r="K73" s="24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</row>
    <row r="74" spans="1:32" x14ac:dyDescent="0.35">
      <c r="A74" s="8"/>
      <c r="B74" s="8"/>
      <c r="C74" s="8"/>
      <c r="D74" s="24"/>
      <c r="E74" s="8"/>
      <c r="F74" s="8"/>
      <c r="G74" s="8"/>
      <c r="H74" s="8"/>
      <c r="I74" s="8"/>
      <c r="J74" s="8"/>
      <c r="K74" s="24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</row>
    <row r="75" spans="1:32" x14ac:dyDescent="0.35">
      <c r="A75" s="8"/>
      <c r="B75" s="8"/>
      <c r="C75" s="8"/>
      <c r="D75" s="24"/>
      <c r="E75" s="8"/>
      <c r="F75" s="8"/>
      <c r="G75" s="8"/>
      <c r="H75" s="8"/>
      <c r="I75" s="8"/>
      <c r="J75" s="8"/>
      <c r="K75" s="24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</row>
    <row r="76" spans="1:32" x14ac:dyDescent="0.35">
      <c r="A76" s="8"/>
      <c r="B76" s="8"/>
      <c r="C76" s="8"/>
      <c r="D76" s="24"/>
      <c r="E76" s="8"/>
      <c r="F76" s="8"/>
      <c r="G76" s="8"/>
      <c r="H76" s="8"/>
      <c r="I76" s="8"/>
      <c r="J76" s="8"/>
      <c r="K76" s="24"/>
      <c r="L76" s="8"/>
      <c r="M76" s="8"/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  <c r="Y76" s="8"/>
      <c r="Z76" s="8"/>
      <c r="AA76" s="8"/>
      <c r="AB76" s="8"/>
      <c r="AC76" s="8"/>
      <c r="AD76" s="8"/>
      <c r="AE76" s="8"/>
      <c r="AF76" s="8"/>
    </row>
    <row r="77" spans="1:32" x14ac:dyDescent="0.35">
      <c r="A77" s="8"/>
      <c r="B77" s="8"/>
      <c r="C77" s="8"/>
      <c r="D77" s="24"/>
      <c r="E77" s="8"/>
      <c r="F77" s="8"/>
      <c r="G77" s="8"/>
      <c r="H77" s="8"/>
      <c r="I77" s="8"/>
      <c r="J77" s="8"/>
      <c r="K77" s="24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</row>
    <row r="78" spans="1:32" x14ac:dyDescent="0.35">
      <c r="A78" s="8"/>
      <c r="B78" s="8"/>
      <c r="C78" s="8"/>
      <c r="D78" s="24"/>
      <c r="E78" s="8"/>
      <c r="F78" s="8"/>
      <c r="G78" s="8"/>
      <c r="H78" s="8"/>
      <c r="I78" s="8"/>
      <c r="J78" s="8"/>
      <c r="K78" s="24"/>
      <c r="L78" s="8"/>
      <c r="M78" s="8"/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  <c r="Y78" s="8"/>
      <c r="Z78" s="8"/>
      <c r="AA78" s="8"/>
      <c r="AB78" s="8"/>
      <c r="AC78" s="8"/>
      <c r="AD78" s="8"/>
      <c r="AE78" s="8"/>
      <c r="AF78" s="8"/>
    </row>
    <row r="79" spans="1:32" x14ac:dyDescent="0.35">
      <c r="A79" s="8"/>
      <c r="B79" s="8"/>
      <c r="C79" s="8"/>
      <c r="D79" s="24"/>
      <c r="E79" s="8"/>
      <c r="F79" s="8"/>
      <c r="G79" s="8"/>
      <c r="H79" s="8"/>
      <c r="I79" s="8"/>
      <c r="J79" s="8"/>
      <c r="K79" s="24"/>
      <c r="L79" s="8"/>
      <c r="M79" s="8"/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  <c r="Y79" s="8"/>
      <c r="Z79" s="8"/>
      <c r="AA79" s="8"/>
      <c r="AB79" s="8"/>
      <c r="AC79" s="8"/>
      <c r="AD79" s="8"/>
      <c r="AE79" s="8"/>
      <c r="AF79" s="8"/>
    </row>
    <row r="80" spans="1:32" x14ac:dyDescent="0.35">
      <c r="A80" s="8"/>
      <c r="B80" s="8"/>
      <c r="C80" s="8"/>
      <c r="D80" s="24"/>
      <c r="E80" s="8"/>
      <c r="F80" s="8"/>
      <c r="G80" s="8"/>
      <c r="H80" s="8"/>
      <c r="I80" s="8"/>
      <c r="J80" s="8"/>
      <c r="K80" s="24"/>
      <c r="L80" s="8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</row>
    <row r="81" spans="1:32" x14ac:dyDescent="0.35">
      <c r="A81" s="8"/>
      <c r="B81" s="8"/>
      <c r="C81" s="8"/>
      <c r="D81" s="24"/>
      <c r="E81" s="8"/>
      <c r="F81" s="8"/>
      <c r="G81" s="8"/>
      <c r="H81" s="8"/>
      <c r="I81" s="8"/>
      <c r="J81" s="8"/>
      <c r="K81" s="24"/>
      <c r="L81" s="8"/>
      <c r="M81" s="8"/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  <c r="Y81" s="8"/>
      <c r="Z81" s="8"/>
      <c r="AA81" s="8"/>
      <c r="AB81" s="8"/>
      <c r="AC81" s="8"/>
      <c r="AD81" s="8"/>
      <c r="AE81" s="8"/>
      <c r="AF81" s="8"/>
    </row>
    <row r="82" spans="1:32" x14ac:dyDescent="0.35">
      <c r="A82" s="8"/>
      <c r="B82" s="8"/>
      <c r="C82" s="8"/>
      <c r="D82" s="24"/>
      <c r="E82" s="8"/>
      <c r="F82" s="8"/>
      <c r="G82" s="8"/>
      <c r="H82" s="8"/>
      <c r="I82" s="8"/>
      <c r="J82" s="8"/>
      <c r="K82" s="24"/>
      <c r="L82" s="8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</row>
    <row r="83" spans="1:32" x14ac:dyDescent="0.35">
      <c r="A83" s="8"/>
      <c r="B83" s="8"/>
      <c r="C83" s="8"/>
      <c r="D83" s="24"/>
      <c r="E83" s="8"/>
      <c r="F83" s="8"/>
      <c r="G83" s="8"/>
      <c r="H83" s="8"/>
      <c r="I83" s="8"/>
      <c r="J83" s="8"/>
      <c r="K83" s="24"/>
      <c r="L83" s="8"/>
      <c r="M83" s="8"/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  <c r="Y83" s="8"/>
      <c r="Z83" s="8"/>
      <c r="AA83" s="8"/>
      <c r="AB83" s="8"/>
      <c r="AC83" s="8"/>
      <c r="AD83" s="8"/>
      <c r="AE83" s="8"/>
      <c r="AF83" s="8"/>
    </row>
    <row r="84" spans="1:32" x14ac:dyDescent="0.35">
      <c r="A84" s="8"/>
      <c r="B84" s="8"/>
      <c r="C84" s="8"/>
      <c r="D84" s="24"/>
      <c r="E84" s="8"/>
      <c r="F84" s="8"/>
      <c r="G84" s="8"/>
      <c r="H84" s="8"/>
      <c r="I84" s="8"/>
      <c r="J84" s="8"/>
      <c r="K84" s="24"/>
      <c r="L84" s="8"/>
      <c r="M84" s="8"/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  <c r="Y84" s="8"/>
      <c r="Z84" s="8"/>
      <c r="AA84" s="8"/>
      <c r="AB84" s="8"/>
      <c r="AC84" s="8"/>
      <c r="AD84" s="8"/>
      <c r="AE84" s="8"/>
      <c r="AF84" s="8"/>
    </row>
    <row r="85" spans="1:32" x14ac:dyDescent="0.35">
      <c r="A85" s="8"/>
      <c r="B85" s="8"/>
      <c r="C85" s="8"/>
      <c r="D85" s="24"/>
      <c r="E85" s="8"/>
      <c r="F85" s="8"/>
      <c r="G85" s="8"/>
      <c r="H85" s="8"/>
      <c r="I85" s="8"/>
      <c r="J85" s="8"/>
      <c r="K85" s="24"/>
      <c r="L85" s="8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</row>
    <row r="86" spans="1:32" x14ac:dyDescent="0.35">
      <c r="A86" s="8"/>
      <c r="B86" s="8"/>
      <c r="C86" s="8"/>
      <c r="D86" s="24"/>
      <c r="E86" s="8"/>
      <c r="F86" s="8"/>
      <c r="G86" s="8"/>
      <c r="H86" s="8"/>
      <c r="I86" s="8"/>
      <c r="J86" s="8"/>
      <c r="K86" s="24"/>
      <c r="L86" s="8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</row>
    <row r="87" spans="1:32" x14ac:dyDescent="0.35">
      <c r="A87" s="8"/>
      <c r="B87" s="8"/>
      <c r="C87" s="8"/>
      <c r="D87" s="24"/>
      <c r="E87" s="8"/>
      <c r="F87" s="8"/>
      <c r="G87" s="8"/>
      <c r="H87" s="8"/>
      <c r="I87" s="8"/>
      <c r="J87" s="8"/>
      <c r="K87" s="24"/>
      <c r="L87" s="8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</row>
    <row r="88" spans="1:32" x14ac:dyDescent="0.35">
      <c r="A88" s="8"/>
      <c r="B88" s="8"/>
      <c r="C88" s="8"/>
      <c r="D88" s="24"/>
      <c r="E88" s="8"/>
      <c r="F88" s="8"/>
      <c r="G88" s="8"/>
      <c r="H88" s="8"/>
      <c r="I88" s="8"/>
      <c r="J88" s="8"/>
      <c r="K88" s="24"/>
      <c r="L88" s="8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</row>
    <row r="89" spans="1:32" x14ac:dyDescent="0.35">
      <c r="A89" s="8"/>
      <c r="B89" s="8"/>
      <c r="C89" s="8"/>
      <c r="D89" s="24"/>
      <c r="E89" s="8"/>
      <c r="F89" s="8"/>
      <c r="G89" s="8"/>
      <c r="H89" s="8"/>
      <c r="I89" s="8"/>
      <c r="J89" s="8"/>
      <c r="K89" s="24"/>
      <c r="L89" s="8"/>
      <c r="M89" s="8"/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  <c r="Y89" s="8"/>
      <c r="Z89" s="8"/>
      <c r="AA89" s="8"/>
      <c r="AB89" s="8"/>
      <c r="AC89" s="8"/>
      <c r="AD89" s="8"/>
      <c r="AE89" s="8"/>
      <c r="AF89" s="8"/>
    </row>
    <row r="90" spans="1:32" x14ac:dyDescent="0.35">
      <c r="A90" s="8"/>
      <c r="B90" s="8"/>
      <c r="C90" s="8"/>
      <c r="D90" s="24"/>
      <c r="E90" s="8"/>
      <c r="F90" s="8"/>
      <c r="G90" s="8"/>
      <c r="H90" s="8"/>
      <c r="I90" s="8"/>
      <c r="J90" s="8"/>
      <c r="K90" s="24"/>
      <c r="L90" s="8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</row>
    <row r="91" spans="1:32" x14ac:dyDescent="0.35">
      <c r="A91" s="8"/>
      <c r="B91" s="8"/>
      <c r="C91" s="8"/>
      <c r="D91" s="24"/>
      <c r="E91" s="8"/>
      <c r="F91" s="8"/>
      <c r="G91" s="8"/>
      <c r="H91" s="8"/>
      <c r="I91" s="8"/>
      <c r="J91" s="8"/>
      <c r="K91" s="24"/>
      <c r="L91" s="8"/>
      <c r="M91" s="8"/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  <c r="Y91" s="8"/>
      <c r="Z91" s="8"/>
      <c r="AA91" s="8"/>
      <c r="AB91" s="8"/>
      <c r="AC91" s="8"/>
      <c r="AD91" s="8"/>
      <c r="AE91" s="8"/>
      <c r="AF91" s="8"/>
    </row>
    <row r="92" spans="1:32" x14ac:dyDescent="0.35">
      <c r="A92" s="8"/>
      <c r="B92" s="8"/>
      <c r="C92" s="8"/>
      <c r="D92" s="24"/>
      <c r="E92" s="8"/>
      <c r="F92" s="8"/>
      <c r="G92" s="8"/>
      <c r="H92" s="8"/>
      <c r="I92" s="8"/>
      <c r="J92" s="8"/>
      <c r="K92" s="24"/>
      <c r="L92" s="8"/>
      <c r="M92" s="8"/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  <c r="Y92" s="8"/>
      <c r="Z92" s="8"/>
      <c r="AA92" s="8"/>
      <c r="AB92" s="8"/>
      <c r="AC92" s="8"/>
      <c r="AD92" s="8"/>
      <c r="AE92" s="8"/>
      <c r="AF92" s="8"/>
    </row>
    <row r="93" spans="1:32" x14ac:dyDescent="0.35">
      <c r="A93" s="8"/>
      <c r="B93" s="8"/>
      <c r="C93" s="8"/>
      <c r="D93" s="24"/>
      <c r="E93" s="8"/>
      <c r="F93" s="8"/>
      <c r="G93" s="8"/>
      <c r="H93" s="8"/>
      <c r="I93" s="8"/>
      <c r="J93" s="8"/>
      <c r="K93" s="24"/>
      <c r="L93" s="8"/>
      <c r="M93" s="8"/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  <c r="Y93" s="8"/>
      <c r="Z93" s="8"/>
      <c r="AA93" s="8"/>
      <c r="AB93" s="8"/>
      <c r="AC93" s="8"/>
      <c r="AD93" s="8"/>
      <c r="AE93" s="8"/>
      <c r="AF93" s="8"/>
    </row>
    <row r="94" spans="1:32" x14ac:dyDescent="0.35">
      <c r="A94" s="8"/>
      <c r="B94" s="8"/>
      <c r="C94" s="8"/>
      <c r="D94" s="24"/>
      <c r="E94" s="8"/>
      <c r="F94" s="8"/>
      <c r="G94" s="8"/>
      <c r="H94" s="8"/>
      <c r="I94" s="8"/>
      <c r="J94" s="8"/>
      <c r="K94" s="24"/>
      <c r="L94" s="8"/>
      <c r="M94" s="8"/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  <c r="Y94" s="8"/>
      <c r="Z94" s="8"/>
      <c r="AA94" s="8"/>
      <c r="AB94" s="8"/>
      <c r="AC94" s="8"/>
      <c r="AD94" s="8"/>
      <c r="AE94" s="8"/>
      <c r="AF94" s="8"/>
    </row>
    <row r="95" spans="1:32" x14ac:dyDescent="0.35">
      <c r="A95" s="8"/>
      <c r="B95" s="8"/>
      <c r="C95" s="8"/>
      <c r="D95" s="24"/>
      <c r="E95" s="8"/>
      <c r="F95" s="8"/>
      <c r="G95" s="8"/>
      <c r="H95" s="8"/>
      <c r="I95" s="8"/>
      <c r="J95" s="8"/>
      <c r="K95" s="24"/>
      <c r="L95" s="8"/>
      <c r="M95" s="8"/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  <c r="Y95" s="8"/>
      <c r="Z95" s="8"/>
      <c r="AA95" s="8"/>
      <c r="AB95" s="8"/>
      <c r="AC95" s="8"/>
      <c r="AD95" s="8"/>
      <c r="AE95" s="8"/>
      <c r="AF95" s="8"/>
    </row>
    <row r="96" spans="1:32" x14ac:dyDescent="0.35">
      <c r="A96" s="8"/>
      <c r="B96" s="8"/>
      <c r="C96" s="8"/>
      <c r="D96" s="24"/>
      <c r="E96" s="8"/>
      <c r="F96" s="8"/>
      <c r="G96" s="8"/>
      <c r="H96" s="8"/>
      <c r="I96" s="8"/>
      <c r="J96" s="8"/>
      <c r="K96" s="24"/>
      <c r="L96" s="8"/>
      <c r="M96" s="8"/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  <c r="Y96" s="8"/>
      <c r="Z96" s="8"/>
      <c r="AA96" s="8"/>
      <c r="AB96" s="8"/>
      <c r="AC96" s="8"/>
      <c r="AD96" s="8"/>
      <c r="AE96" s="8"/>
      <c r="AF96" s="8"/>
    </row>
    <row r="97" spans="1:32" x14ac:dyDescent="0.35">
      <c r="A97" s="8"/>
      <c r="B97" s="8"/>
      <c r="C97" s="8"/>
      <c r="D97" s="24"/>
      <c r="E97" s="8"/>
      <c r="F97" s="8"/>
      <c r="G97" s="8"/>
      <c r="H97" s="8"/>
      <c r="I97" s="8"/>
      <c r="J97" s="8"/>
      <c r="K97" s="24"/>
      <c r="L97" s="8"/>
      <c r="M97" s="8"/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  <c r="Y97" s="8"/>
      <c r="Z97" s="8"/>
      <c r="AA97" s="8"/>
      <c r="AB97" s="8"/>
      <c r="AC97" s="8"/>
      <c r="AD97" s="8"/>
      <c r="AE97" s="8"/>
      <c r="AF97" s="8"/>
    </row>
    <row r="98" spans="1:32" x14ac:dyDescent="0.35">
      <c r="A98" s="8"/>
      <c r="B98" s="8"/>
      <c r="C98" s="8"/>
      <c r="D98" s="24"/>
      <c r="E98" s="8"/>
      <c r="F98" s="8"/>
      <c r="G98" s="8"/>
      <c r="H98" s="8"/>
      <c r="I98" s="8"/>
      <c r="J98" s="8"/>
      <c r="K98" s="24"/>
      <c r="L98" s="8"/>
      <c r="M98" s="8"/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  <c r="Y98" s="8"/>
      <c r="Z98" s="8"/>
      <c r="AA98" s="8"/>
      <c r="AB98" s="8"/>
      <c r="AC98" s="8"/>
      <c r="AD98" s="8"/>
      <c r="AE98" s="8"/>
      <c r="AF98" s="8"/>
    </row>
    <row r="99" spans="1:32" x14ac:dyDescent="0.35">
      <c r="A99" s="8"/>
      <c r="B99" s="8"/>
      <c r="C99" s="8"/>
      <c r="D99" s="24"/>
      <c r="E99" s="8"/>
      <c r="F99" s="8"/>
      <c r="G99" s="8"/>
      <c r="H99" s="8"/>
      <c r="I99" s="8"/>
      <c r="J99" s="8"/>
      <c r="K99" s="24"/>
      <c r="L99" s="8"/>
      <c r="M99" s="8"/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  <c r="Y99" s="8"/>
      <c r="Z99" s="8"/>
      <c r="AA99" s="8"/>
      <c r="AB99" s="8"/>
      <c r="AC99" s="8"/>
      <c r="AD99" s="8"/>
      <c r="AE99" s="8"/>
      <c r="AF99" s="8"/>
    </row>
    <row r="100" spans="1:32" x14ac:dyDescent="0.35">
      <c r="A100" s="8"/>
      <c r="B100" s="8"/>
      <c r="C100" s="8"/>
      <c r="D100" s="24"/>
      <c r="E100" s="8"/>
      <c r="F100" s="8"/>
      <c r="G100" s="8"/>
      <c r="H100" s="8"/>
      <c r="I100" s="8"/>
      <c r="J100" s="8"/>
      <c r="K100" s="24"/>
      <c r="L100" s="8"/>
      <c r="M100" s="8"/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  <c r="Y100" s="8"/>
      <c r="Z100" s="8"/>
      <c r="AA100" s="8"/>
      <c r="AB100" s="8"/>
      <c r="AC100" s="8"/>
      <c r="AD100" s="8"/>
      <c r="AE100" s="8"/>
      <c r="AF100" s="8"/>
    </row>
    <row r="101" spans="1:32" x14ac:dyDescent="0.35">
      <c r="A101" s="8"/>
      <c r="B101" s="8"/>
      <c r="C101" s="8"/>
      <c r="D101" s="24"/>
      <c r="E101" s="8"/>
      <c r="F101" s="8"/>
      <c r="G101" s="8"/>
      <c r="H101" s="8"/>
      <c r="I101" s="8"/>
      <c r="J101" s="8"/>
      <c r="K101" s="24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</row>
    <row r="102" spans="1:32" x14ac:dyDescent="0.35">
      <c r="A102" s="8"/>
      <c r="B102" s="8"/>
      <c r="C102" s="8"/>
      <c r="D102" s="24"/>
      <c r="E102" s="8"/>
      <c r="F102" s="8"/>
      <c r="G102" s="8"/>
      <c r="H102" s="8"/>
      <c r="I102" s="8"/>
      <c r="J102" s="8"/>
      <c r="K102" s="24"/>
      <c r="L102" s="8"/>
      <c r="M102" s="8"/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  <c r="Y102" s="8"/>
      <c r="Z102" s="8"/>
      <c r="AA102" s="8"/>
      <c r="AB102" s="8"/>
      <c r="AC102" s="8"/>
      <c r="AD102" s="8"/>
      <c r="AE102" s="8"/>
      <c r="AF102" s="8"/>
    </row>
    <row r="103" spans="1:32" x14ac:dyDescent="0.35">
      <c r="A103" s="8"/>
      <c r="B103" s="8"/>
      <c r="C103" s="8"/>
      <c r="D103" s="24"/>
      <c r="E103" s="8"/>
      <c r="F103" s="8"/>
      <c r="G103" s="8"/>
      <c r="H103" s="8"/>
      <c r="I103" s="8"/>
      <c r="J103" s="8"/>
      <c r="K103" s="24"/>
      <c r="L103" s="8"/>
      <c r="M103" s="8"/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  <c r="Y103" s="8"/>
      <c r="Z103" s="8"/>
      <c r="AA103" s="8"/>
      <c r="AB103" s="8"/>
      <c r="AC103" s="8"/>
      <c r="AD103" s="8"/>
      <c r="AE103" s="8"/>
      <c r="AF103" s="8"/>
    </row>
    <row r="104" spans="1:32" x14ac:dyDescent="0.35">
      <c r="A104" s="8"/>
      <c r="B104" s="8"/>
      <c r="C104" s="8"/>
      <c r="D104" s="24"/>
      <c r="E104" s="8"/>
      <c r="F104" s="8"/>
      <c r="G104" s="8"/>
      <c r="H104" s="8"/>
      <c r="I104" s="8"/>
      <c r="J104" s="8"/>
      <c r="K104" s="24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</row>
    <row r="105" spans="1:32" x14ac:dyDescent="0.35">
      <c r="A105" s="8"/>
      <c r="B105" s="8"/>
      <c r="C105" s="8"/>
      <c r="D105" s="24"/>
      <c r="E105" s="8"/>
      <c r="F105" s="8"/>
      <c r="G105" s="8"/>
      <c r="H105" s="8"/>
      <c r="I105" s="8"/>
      <c r="J105" s="8"/>
      <c r="K105" s="24"/>
      <c r="L105" s="8"/>
      <c r="M105" s="8"/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  <c r="Y105" s="8"/>
      <c r="Z105" s="8"/>
      <c r="AA105" s="8"/>
      <c r="AB105" s="8"/>
      <c r="AC105" s="8"/>
      <c r="AD105" s="8"/>
      <c r="AE105" s="8"/>
      <c r="AF105" s="8"/>
    </row>
  </sheetData>
  <mergeCells count="13">
    <mergeCell ref="B60:H60"/>
    <mergeCell ref="B62:H62"/>
    <mergeCell ref="B64:G64"/>
    <mergeCell ref="J62:K62"/>
    <mergeCell ref="J60:K60"/>
    <mergeCell ref="J64:K64"/>
    <mergeCell ref="M6:T28"/>
    <mergeCell ref="P34:S36"/>
    <mergeCell ref="A4:B32"/>
    <mergeCell ref="I56:J56"/>
    <mergeCell ref="G58:I58"/>
    <mergeCell ref="A39:B43"/>
    <mergeCell ref="A50:B54"/>
  </mergeCells>
  <conditionalFormatting sqref="K56">
    <cfRule type="cellIs" dxfId="4" priority="9" operator="lessThan">
      <formula>0.3</formula>
    </cfRule>
  </conditionalFormatting>
  <conditionalFormatting sqref="I60">
    <cfRule type="cellIs" dxfId="3" priority="8" operator="greaterThan">
      <formula>30</formula>
    </cfRule>
  </conditionalFormatting>
  <conditionalFormatting sqref="I62">
    <cfRule type="cellIs" dxfId="2" priority="1" operator="notBetween">
      <formula>1800</formula>
      <formula>2000</formula>
    </cfRule>
  </conditionalFormatting>
  <conditionalFormatting sqref="G50">
    <cfRule type="cellIs" dxfId="1" priority="3" operator="greaterThan">
      <formula>4</formula>
    </cfRule>
  </conditionalFormatting>
  <conditionalFormatting sqref="G54">
    <cfRule type="cellIs" dxfId="0" priority="2" operator="greaterThan">
      <formula>5</formula>
    </cfRule>
  </conditionalFormatting>
  <hyperlinks>
    <hyperlink ref="T30:U32" r:id="rId1" display="Semences fourragères d'agrifournitures.fr"/>
  </hyperlinks>
  <pageMargins left="0.26" right="0.27" top="0.75" bottom="0.75" header="0.3" footer="0.3"/>
  <pageSetup paperSize="9" scale="97" orientation="portrait" r:id="rId2"/>
  <colBreaks count="2" manualBreakCount="2">
    <brk id="12" max="68" man="1"/>
    <brk id="21" max="68" man="1"/>
  </colBreaks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1</vt:i4>
      </vt:variant>
    </vt:vector>
  </HeadingPairs>
  <TitlesOfParts>
    <vt:vector size="3" baseType="lpstr">
      <vt:lpstr>démarrer</vt:lpstr>
      <vt:lpstr>Calcul</vt:lpstr>
      <vt:lpstr>Calcul!Zone_d_impression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franck dudognon</dc:creator>
  <cp:lastModifiedBy>Sagot Laurence</cp:lastModifiedBy>
  <cp:lastPrinted>2020-01-23T10:54:10Z</cp:lastPrinted>
  <dcterms:created xsi:type="dcterms:W3CDTF">2018-03-05T20:37:25Z</dcterms:created>
  <dcterms:modified xsi:type="dcterms:W3CDTF">2021-04-12T14:54:44Z</dcterms:modified>
</cp:coreProperties>
</file>